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615" windowWidth="19440" windowHeight="10830"/>
  </bookViews>
  <sheets>
    <sheet name="Приложение №6" sheetId="3" r:id="rId1"/>
  </sheets>
  <definedNames>
    <definedName name="_xlnm.Print_Titles" localSheetId="0">'Приложение №6'!$5:$5</definedName>
    <definedName name="_xlnm.Print_Area" localSheetId="0">'Приложение №6'!$H$1:$Q$204</definedName>
  </definedNames>
  <calcPr calcId="125725"/>
</workbook>
</file>

<file path=xl/calcChain.xml><?xml version="1.0" encoding="utf-8"?>
<calcChain xmlns="http://schemas.openxmlformats.org/spreadsheetml/2006/main">
  <c r="P65" i="3"/>
  <c r="O65"/>
  <c r="Q66"/>
  <c r="P77" l="1"/>
  <c r="O77"/>
  <c r="Q84"/>
  <c r="P192" l="1"/>
  <c r="O192"/>
  <c r="P190"/>
  <c r="O190"/>
  <c r="P187"/>
  <c r="O187"/>
  <c r="P185"/>
  <c r="O185"/>
  <c r="P148"/>
  <c r="O148"/>
  <c r="P150"/>
  <c r="O150"/>
  <c r="Q151"/>
  <c r="Q142"/>
  <c r="Q144"/>
  <c r="Q145"/>
  <c r="Q146"/>
  <c r="Q149"/>
  <c r="P143"/>
  <c r="O143"/>
  <c r="O147" l="1"/>
  <c r="Q143"/>
  <c r="P147"/>
  <c r="Q148"/>
  <c r="Q150"/>
  <c r="Q147" l="1"/>
  <c r="P141" l="1"/>
  <c r="O141"/>
  <c r="O140" s="1"/>
  <c r="Q138"/>
  <c r="Q139"/>
  <c r="P137"/>
  <c r="P136" s="1"/>
  <c r="O137"/>
  <c r="Q127"/>
  <c r="P126"/>
  <c r="O126"/>
  <c r="P120"/>
  <c r="O120"/>
  <c r="Q122"/>
  <c r="P113"/>
  <c r="O113"/>
  <c r="Q114"/>
  <c r="Q115"/>
  <c r="P104"/>
  <c r="O104"/>
  <c r="Q112"/>
  <c r="Q111"/>
  <c r="Q98"/>
  <c r="P94"/>
  <c r="O94"/>
  <c r="Q102"/>
  <c r="Q100"/>
  <c r="Q137" l="1"/>
  <c r="P135"/>
  <c r="O136"/>
  <c r="O135" s="1"/>
  <c r="P140"/>
  <c r="Q140" s="1"/>
  <c r="Q141"/>
  <c r="Q126"/>
  <c r="Q136" l="1"/>
  <c r="Q135"/>
  <c r="Q92" l="1"/>
  <c r="P91"/>
  <c r="O91"/>
  <c r="P89"/>
  <c r="O89"/>
  <c r="Q88"/>
  <c r="Q90"/>
  <c r="P86"/>
  <c r="P85" s="1"/>
  <c r="O86"/>
  <c r="O85" s="1"/>
  <c r="Q75"/>
  <c r="P74"/>
  <c r="O74"/>
  <c r="Q67"/>
  <c r="O64"/>
  <c r="Q56"/>
  <c r="P55"/>
  <c r="O55"/>
  <c r="P47"/>
  <c r="O47"/>
  <c r="Q48"/>
  <c r="Q49"/>
  <c r="Q50"/>
  <c r="Q51"/>
  <c r="Q53"/>
  <c r="P33"/>
  <c r="O33"/>
  <c r="Q35"/>
  <c r="P27"/>
  <c r="O27"/>
  <c r="Q29"/>
  <c r="P19"/>
  <c r="O19"/>
  <c r="P12"/>
  <c r="O12"/>
  <c r="Q14"/>
  <c r="Q91" l="1"/>
  <c r="Q74"/>
  <c r="Q89"/>
  <c r="Q65"/>
  <c r="P64"/>
  <c r="Q64" s="1"/>
  <c r="Q55"/>
  <c r="Q188" l="1"/>
  <c r="Q189"/>
  <c r="O184"/>
  <c r="P173"/>
  <c r="O173"/>
  <c r="P176"/>
  <c r="O176"/>
  <c r="Q174"/>
  <c r="Q175"/>
  <c r="Q177"/>
  <c r="P153"/>
  <c r="O153"/>
  <c r="Q155"/>
  <c r="P132"/>
  <c r="P131" s="1"/>
  <c r="O132"/>
  <c r="O131" s="1"/>
  <c r="Q129"/>
  <c r="Q130"/>
  <c r="Q133"/>
  <c r="Q134"/>
  <c r="P128"/>
  <c r="P125" s="1"/>
  <c r="O128"/>
  <c r="O125" s="1"/>
  <c r="Q116"/>
  <c r="Q117"/>
  <c r="Q118"/>
  <c r="Q119"/>
  <c r="Q121"/>
  <c r="Q123"/>
  <c r="Q95"/>
  <c r="Q96"/>
  <c r="Q97"/>
  <c r="Q99"/>
  <c r="Q101"/>
  <c r="Q103"/>
  <c r="Q105"/>
  <c r="Q106"/>
  <c r="Q107"/>
  <c r="Q108"/>
  <c r="Q109"/>
  <c r="Q110"/>
  <c r="Q124"/>
  <c r="Q87"/>
  <c r="P69"/>
  <c r="O69"/>
  <c r="P172" l="1"/>
  <c r="O172"/>
  <c r="P184"/>
  <c r="Q176"/>
  <c r="Q187"/>
  <c r="Q173"/>
  <c r="P93"/>
  <c r="Q132"/>
  <c r="O93"/>
  <c r="Q131"/>
  <c r="Q128"/>
  <c r="Q125"/>
  <c r="Q120"/>
  <c r="Q113"/>
  <c r="Q104"/>
  <c r="Q94"/>
  <c r="Q85"/>
  <c r="Q86"/>
  <c r="Q93" l="1"/>
  <c r="P45" l="1"/>
  <c r="O45"/>
  <c r="P42"/>
  <c r="O42"/>
  <c r="P39"/>
  <c r="O39"/>
  <c r="P26"/>
  <c r="O26"/>
  <c r="P21"/>
  <c r="O21"/>
  <c r="P17"/>
  <c r="O17"/>
  <c r="P71" l="1"/>
  <c r="P68" s="1"/>
  <c r="P23"/>
  <c r="P7"/>
  <c r="O7" l="1"/>
  <c r="Q11"/>
  <c r="Q52" l="1"/>
  <c r="Q47" l="1"/>
  <c r="Q8"/>
  <c r="Q9"/>
  <c r="Q10"/>
  <c r="Q13"/>
  <c r="Q15"/>
  <c r="Q16"/>
  <c r="Q18"/>
  <c r="Q20"/>
  <c r="Q22"/>
  <c r="Q24"/>
  <c r="Q28"/>
  <c r="Q30"/>
  <c r="Q31"/>
  <c r="Q34"/>
  <c r="Q36"/>
  <c r="Q37"/>
  <c r="Q38"/>
  <c r="Q40"/>
  <c r="Q43"/>
  <c r="Q46"/>
  <c r="Q58"/>
  <c r="Q61"/>
  <c r="Q63"/>
  <c r="Q70"/>
  <c r="Q72"/>
  <c r="Q73"/>
  <c r="Q78"/>
  <c r="Q79"/>
  <c r="Q80"/>
  <c r="Q81"/>
  <c r="Q82"/>
  <c r="Q83"/>
  <c r="Q154"/>
  <c r="Q157"/>
  <c r="Q158"/>
  <c r="Q160"/>
  <c r="Q161"/>
  <c r="Q163"/>
  <c r="Q164"/>
  <c r="Q166"/>
  <c r="Q167"/>
  <c r="Q169"/>
  <c r="Q171"/>
  <c r="Q180"/>
  <c r="Q183"/>
  <c r="Q186"/>
  <c r="Q193"/>
  <c r="Q194"/>
  <c r="Q39" l="1"/>
  <c r="O182"/>
  <c r="O181" s="1"/>
  <c r="O179"/>
  <c r="O178" s="1"/>
  <c r="O170"/>
  <c r="O168"/>
  <c r="O165"/>
  <c r="O162"/>
  <c r="O159"/>
  <c r="O156"/>
  <c r="O76"/>
  <c r="O71"/>
  <c r="O62"/>
  <c r="O60"/>
  <c r="O57"/>
  <c r="O54" s="1"/>
  <c r="O44"/>
  <c r="O41"/>
  <c r="O32"/>
  <c r="O23"/>
  <c r="Q191"/>
  <c r="P182"/>
  <c r="P179"/>
  <c r="P178" s="1"/>
  <c r="Q172"/>
  <c r="P170"/>
  <c r="P168"/>
  <c r="P165"/>
  <c r="P162"/>
  <c r="P159"/>
  <c r="P156"/>
  <c r="Q153"/>
  <c r="P62"/>
  <c r="P60"/>
  <c r="P57"/>
  <c r="P54" s="1"/>
  <c r="P44"/>
  <c r="Q33"/>
  <c r="Q21"/>
  <c r="Q19"/>
  <c r="Q12"/>
  <c r="O68" l="1"/>
  <c r="Q68" s="1"/>
  <c r="O59"/>
  <c r="O25" s="1"/>
  <c r="Q192"/>
  <c r="O152"/>
  <c r="Q159"/>
  <c r="P152"/>
  <c r="Q60"/>
  <c r="Q162"/>
  <c r="Q168"/>
  <c r="Q57"/>
  <c r="Q62"/>
  <c r="Q156"/>
  <c r="Q165"/>
  <c r="Q170"/>
  <c r="Q185"/>
  <c r="Q71"/>
  <c r="Q17"/>
  <c r="Q7"/>
  <c r="Q179"/>
  <c r="Q69"/>
  <c r="Q23"/>
  <c r="Q44"/>
  <c r="Q45"/>
  <c r="P181"/>
  <c r="Q181" s="1"/>
  <c r="Q182"/>
  <c r="Q26"/>
  <c r="Q27"/>
  <c r="P41"/>
  <c r="Q41" s="1"/>
  <c r="Q42"/>
  <c r="P76"/>
  <c r="Q77"/>
  <c r="P6"/>
  <c r="P32"/>
  <c r="Q184"/>
  <c r="Q54"/>
  <c r="P59"/>
  <c r="O6"/>
  <c r="O195" l="1"/>
  <c r="Q76"/>
  <c r="Q32"/>
  <c r="P25"/>
  <c r="P195" s="1"/>
  <c r="Q59"/>
  <c r="Q6"/>
  <c r="Q190"/>
  <c r="Q178"/>
  <c r="Q152"/>
  <c r="Q195" l="1"/>
  <c r="Q25"/>
</calcChain>
</file>

<file path=xl/sharedStrings.xml><?xml version="1.0" encoding="utf-8"?>
<sst xmlns="http://schemas.openxmlformats.org/spreadsheetml/2006/main" count="586" uniqueCount="491">
  <si>
    <t xml:space="preserve"> </t>
  </si>
  <si>
    <t>Итого:</t>
  </si>
  <si>
    <t>9700000000</t>
  </si>
  <si>
    <t>9710021920</t>
  </si>
  <si>
    <t>9710000000</t>
  </si>
  <si>
    <t>04 2 00 21680</t>
  </si>
  <si>
    <t>0420021680</t>
  </si>
  <si>
    <t>0420000000</t>
  </si>
  <si>
    <t>0400000000</t>
  </si>
  <si>
    <t>Содействие в участии сборных команд города в республиканских и Всероссийских соревнованиях</t>
  </si>
  <si>
    <t>04 2 00 21670</t>
  </si>
  <si>
    <t>0420021670</t>
  </si>
  <si>
    <t>Организация проведения общегородских спортивно-массовых мероприятий</t>
  </si>
  <si>
    <t>04 2 00 00000</t>
  </si>
  <si>
    <t>Организация спортивно-массовой и физкультурно-оздоровительной работы</t>
  </si>
  <si>
    <t>04 0 00 00000</t>
  </si>
  <si>
    <t>9620060880</t>
  </si>
  <si>
    <t>9620000000</t>
  </si>
  <si>
    <t>9600000000</t>
  </si>
  <si>
    <t>Расходы на предоставление субсидий социально ориентированным некоммерческим организациям, не являющимися муниципальными учреждениями</t>
  </si>
  <si>
    <t>9620022110</t>
  </si>
  <si>
    <t>Обеспечение прочих расходов по социальной защите</t>
  </si>
  <si>
    <t>96 0 00 00000</t>
  </si>
  <si>
    <t>Непрограммные расходы в сфере социальной защиты</t>
  </si>
  <si>
    <t>9200000000</t>
  </si>
  <si>
    <t>92 0 00 00000</t>
  </si>
  <si>
    <t>Непрограммные расходы на осуществление переданных органам местного самоуправления в Республике Крым отдельных полномочий Республики Крым</t>
  </si>
  <si>
    <t>Расходы на выплату отдельных пособий семьям с детьми</t>
  </si>
  <si>
    <t>Расходы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«О государственных пособиях гражданам, имеющим детей»</t>
  </si>
  <si>
    <t>Расходы на выплату единовременного пособия при всех формах устройства детей, лишенных родительского попечения, в семью</t>
  </si>
  <si>
    <t>02 1 01 71480</t>
  </si>
  <si>
    <t>0210171480</t>
  </si>
  <si>
    <t>0210100000</t>
  </si>
  <si>
    <t>0210000000</t>
  </si>
  <si>
    <t>0200000000</t>
  </si>
  <si>
    <t>Расходы на выплату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</si>
  <si>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02 1 01 00000</t>
  </si>
  <si>
    <t>Основное мероприятие «Реализация образовательных программ дошкольного образования детей»</t>
  </si>
  <si>
    <t>02 1 00 00000</t>
  </si>
  <si>
    <t>02 0 00 00000</t>
  </si>
  <si>
    <t>9610079940</t>
  </si>
  <si>
    <t>Расходы на выплату помощи малообеспеченным семьям</t>
  </si>
  <si>
    <t>Расходы на социальное пособие на погребение</t>
  </si>
  <si>
    <t>Расходы на предоставление мер социальной поддержки отдельным категориям граждан</t>
  </si>
  <si>
    <t>Расходы на приобретение технических и других средств реабилитации инвалидам и отдельным категориям граждан, льготным категориям граждан</t>
  </si>
  <si>
    <t>Компенсационные выплаты по льготному проезду отдельных категорий граждан на авто-, электро- и железнодорожном транспорте</t>
  </si>
  <si>
    <t>Расходы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</t>
  </si>
  <si>
    <t>Расходы на оплату жилищно-коммунальных услуг отдельным категориям граждан</t>
  </si>
  <si>
    <t>Расходы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</si>
  <si>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91 6 00 00190</t>
  </si>
  <si>
    <t>9160000190</t>
  </si>
  <si>
    <t>9160000000</t>
  </si>
  <si>
    <t>9100000000</t>
  </si>
  <si>
    <t>91 6 00 00110</t>
  </si>
  <si>
    <t>9160000110</t>
  </si>
  <si>
    <t>Расходы на обеспечение выплат по оплате труда, в рамках непрограммного направления расходов «Обеспечение деятельности отраслевых (функциональных) органов администрации города Армянска Республики Крым»</t>
  </si>
  <si>
    <t>91 6 00 00000</t>
  </si>
  <si>
    <t>Расходы на обеспечение деятельности отраслевых (функциональных) органов администрации города Армянска Республики Крым</t>
  </si>
  <si>
    <t>91 0 00 00000</t>
  </si>
  <si>
    <t xml:space="preserve">Непрограммные расходы на обеспечение функций органов местного самоуправления </t>
  </si>
  <si>
    <t>01 6 00 00590</t>
  </si>
  <si>
    <t>0160000590</t>
  </si>
  <si>
    <t>0160000000</t>
  </si>
  <si>
    <t>0100000000</t>
  </si>
  <si>
    <t>Расходы на обеспечение  деятельности (оказание услуг)  муниципальных учреждений, осуществляющих функции централизованного финансового, материально-технического и информационно-методического сопровождения деятельности образовательных учреждений</t>
  </si>
  <si>
    <t>01 6 00 00000</t>
  </si>
  <si>
    <t>Ведение бухгалтерского, налогового и статистического учета в обслуживаемых учреждениях культуры</t>
  </si>
  <si>
    <t>01 1 00 21520</t>
  </si>
  <si>
    <t>0110021520</t>
  </si>
  <si>
    <t>0110000000</t>
  </si>
  <si>
    <t>Расходы на обеспечение мероприятий по организации и проведению государственных, общегородских праздников и памятных дат</t>
  </si>
  <si>
    <t>01 1 00 00000</t>
  </si>
  <si>
    <t>Поддержка и развитие культурно-досуговой деятельности и народного творчества в городском округе Армянск Республики Крым</t>
  </si>
  <si>
    <t>01 0 00 00000</t>
  </si>
  <si>
    <t>0170021620</t>
  </si>
  <si>
    <t>0170000000</t>
  </si>
  <si>
    <t>Расходы по содержанию мемориала «Вечный огонь»</t>
  </si>
  <si>
    <t>01 7 00 00000</t>
  </si>
  <si>
    <t>Основное мероприятие «Сохранение объектов историко-культурного наследия в городском округе Армянск Республики Крым»</t>
  </si>
  <si>
    <t>01 3 00 00590</t>
  </si>
  <si>
    <t>0130000590</t>
  </si>
  <si>
    <t>0130000000</t>
  </si>
  <si>
    <t>Расходы на обеспечение деятельности (оказания услуг) муниципальных учреждений, предоставление населению услуг музейными учреждениями</t>
  </si>
  <si>
    <t>01 3 00 00000</t>
  </si>
  <si>
    <t>Развитие и модернизация историко-краеведческого музея в городском округе Армянск Республики Крым</t>
  </si>
  <si>
    <t>0120021550</t>
  </si>
  <si>
    <t>0120000000</t>
  </si>
  <si>
    <t>01 2 00 21540</t>
  </si>
  <si>
    <t>0120021540</t>
  </si>
  <si>
    <t>Комплектование книжных фондов муниципальных библиотек</t>
  </si>
  <si>
    <t>01 2 00 00590</t>
  </si>
  <si>
    <t>0120000590</t>
  </si>
  <si>
    <t>Расходы на обеспечение деятельности (оказания услуг) муниципальных учреждений, предоставление населению услуг библиотечными учреждениями</t>
  </si>
  <si>
    <t>01 2 00 00000</t>
  </si>
  <si>
    <t>Развитие и модернизация муниципальных библиотек в городском округе Армянск Республики Крым</t>
  </si>
  <si>
    <t>01 1 00 21510</t>
  </si>
  <si>
    <t>0110021510</t>
  </si>
  <si>
    <t>01 1 00 00590</t>
  </si>
  <si>
    <t>0110000590</t>
  </si>
  <si>
    <t>Расходы на обеспечение деятельности (оказания услуг) муниципальных учреждений, обслуживание населения дворцами и домами культуры, клубными учреждениями</t>
  </si>
  <si>
    <t>02 4 01 00590</t>
  </si>
  <si>
    <t>0240100590</t>
  </si>
  <si>
    <t>0240100000</t>
  </si>
  <si>
    <t>0240000000</t>
  </si>
  <si>
    <t>02 4 01 00000</t>
  </si>
  <si>
    <t>Основное мероприятие «Обеспечение деятельности учреждения, осуществляющего функции централизованного финансового, материально-технического и информационно-методического сопровождения деятельности образовательных учреждений»</t>
  </si>
  <si>
    <t>02 4 00 00000</t>
  </si>
  <si>
    <t>02 3 01 00590</t>
  </si>
  <si>
    <t>0230100590</t>
  </si>
  <si>
    <t>0230100000</t>
  </si>
  <si>
    <t>0230000000</t>
  </si>
  <si>
    <t>Расходы на обеспечение деятельности (оказание услуг) муниципальных учреждений, обеспечивающих дополнительное образование</t>
  </si>
  <si>
    <t>02 3 01 00000</t>
  </si>
  <si>
    <t>Основное мероприятие «Обеспечение деятельности учреждения дополнительного образования»</t>
  </si>
  <si>
    <t>02 3 00 00000</t>
  </si>
  <si>
    <t>0320021740</t>
  </si>
  <si>
    <t>0320000000</t>
  </si>
  <si>
    <t>0300000000</t>
  </si>
  <si>
    <t>Содействие в участии подростков и молодёжи в республиканских и Всероссийских мероприятиях</t>
  </si>
  <si>
    <t>0310021730</t>
  </si>
  <si>
    <t>0310000000</t>
  </si>
  <si>
    <t>Организация и проведение общегородских молодежных мероприятий</t>
  </si>
  <si>
    <t>03 1 00 00000</t>
  </si>
  <si>
    <t>03 0 00 00000</t>
  </si>
  <si>
    <t>02 5 02 21760</t>
  </si>
  <si>
    <t>0250221760</t>
  </si>
  <si>
    <t>0250200000</t>
  </si>
  <si>
    <t>0250000000</t>
  </si>
  <si>
    <t>Мероприятия по проведению оздоровительной кампании детей льготных категорий</t>
  </si>
  <si>
    <t>02 5 02 00000</t>
  </si>
  <si>
    <t>02 5 00 00000</t>
  </si>
  <si>
    <t>04 1 00 00590</t>
  </si>
  <si>
    <t>0410000590</t>
  </si>
  <si>
    <t>0410000000</t>
  </si>
  <si>
    <t xml:space="preserve">Расходы на обеспечение деятельности (оказание услуг) муниципальной детско-юношеской спортивной школы </t>
  </si>
  <si>
    <t>04 1 00 00000</t>
  </si>
  <si>
    <t>Обеспечение деятельности учреждения дополнительного образования</t>
  </si>
  <si>
    <t>0250121750</t>
  </si>
  <si>
    <t>0220171520</t>
  </si>
  <si>
    <t>0220100000</t>
  </si>
  <si>
    <t>0220000000</t>
  </si>
  <si>
    <t>Расходы на обеспечение одноразовым бесплатным горячим питанием (завтрак) учащихся 1-4 классов муниципальных образовательных организаций</t>
  </si>
  <si>
    <t>02 2 01 71330</t>
  </si>
  <si>
    <t>0220171330</t>
  </si>
  <si>
    <t>Расходы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</si>
  <si>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0220121790</t>
  </si>
  <si>
    <t>Организация питания в учреждениях общего образования</t>
  </si>
  <si>
    <t>02 2 01 00590</t>
  </si>
  <si>
    <t>0220100590</t>
  </si>
  <si>
    <t xml:space="preserve">Расходы на обеспечение деятельности (оказание услуг) муниципальных общеобразовательных учреждений </t>
  </si>
  <si>
    <t>02 2 01 00000</t>
  </si>
  <si>
    <t>Основное мероприятие «Реализация образовательных программ общего образования детей»</t>
  </si>
  <si>
    <t>02 2 00 00000</t>
  </si>
  <si>
    <t>01 4 00 00590</t>
  </si>
  <si>
    <t>0140000590</t>
  </si>
  <si>
    <t>0140000000</t>
  </si>
  <si>
    <t>01 4 00 00000</t>
  </si>
  <si>
    <t>Сохранение и развитие системы дополнительного образования детей в городском округе Армянск Республики Крым</t>
  </si>
  <si>
    <t>02 1 01 71320</t>
  </si>
  <si>
    <t>0210171320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</si>
  <si>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</si>
  <si>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02 1 01 00590</t>
  </si>
  <si>
    <t>0210100590</t>
  </si>
  <si>
    <t xml:space="preserve">Расходы на обеспечение деятельности (оказание услуг) муниципальных дошкольных образовательных учреждений </t>
  </si>
  <si>
    <t>0510060060</t>
  </si>
  <si>
    <t>0510000000</t>
  </si>
  <si>
    <t>0500000000</t>
  </si>
  <si>
    <t>0510060050</t>
  </si>
  <si>
    <t>0510060040</t>
  </si>
  <si>
    <t>0510060030</t>
  </si>
  <si>
    <t>0510060020</t>
  </si>
  <si>
    <t>0510060010</t>
  </si>
  <si>
    <t>05 0 00 00000</t>
  </si>
  <si>
    <t>9320020240</t>
  </si>
  <si>
    <t>9320000000</t>
  </si>
  <si>
    <t>9300000000</t>
  </si>
  <si>
    <t>Расходы на создание и накопление материального резерва</t>
  </si>
  <si>
    <t>93 0 00 00000</t>
  </si>
  <si>
    <t>Непрограммные расходы в сфере защиты населения и территории от чрезвычайных ситуаций природного и техногенного характера, гражданской обороны и правоохранительной деятельности</t>
  </si>
  <si>
    <t>94 1 00 51180</t>
  </si>
  <si>
    <t>9410051180</t>
  </si>
  <si>
    <t>9410000000</t>
  </si>
  <si>
    <t>9400000000</t>
  </si>
  <si>
    <t>Расходы на осуществление первичного воинского учета на территориях, где отсутствуют военные комиссариаты</t>
  </si>
  <si>
    <t>94 1 00 00000</t>
  </si>
  <si>
    <t>Непрограммные расходы по мобилизационной и вневойсковой подготовке</t>
  </si>
  <si>
    <t>94 0 00 00000</t>
  </si>
  <si>
    <t>Непрограммные расходы в сфере национальной обороны</t>
  </si>
  <si>
    <t>98 0 00 90200</t>
  </si>
  <si>
    <t>9800090200</t>
  </si>
  <si>
    <t>9800000000</t>
  </si>
  <si>
    <t>Членские взносы в Совет муниципальных образований Республики Крым</t>
  </si>
  <si>
    <t>98 0 00 00000</t>
  </si>
  <si>
    <t>Другие непрограммные расходы</t>
  </si>
  <si>
    <t>9200053910</t>
  </si>
  <si>
    <t>91 7 00 00590</t>
  </si>
  <si>
    <t>9170000590</t>
  </si>
  <si>
    <t>9170000000</t>
  </si>
  <si>
    <t>Расходы на обеспечение деятельности  (оказание услуг)  муниципальных учреждений, в рамках непрограммного направления расходов «Обеспечение деятельности органов местного самоуправления городского округа Армянск Республики Крым»</t>
  </si>
  <si>
    <t>91 7 00 00000</t>
  </si>
  <si>
    <t>98 0 00 90100</t>
  </si>
  <si>
    <t>9800090100</t>
  </si>
  <si>
    <t>Расходы за счет резервного фонда администрации города Армянска Республики Крым</t>
  </si>
  <si>
    <t>91 3 00 00190</t>
  </si>
  <si>
    <t>9130000190</t>
  </si>
  <si>
    <t>9130000000</t>
  </si>
  <si>
    <t>Расходы на обеспечение функций, в рамках непрограммного направления расходов «Обеспечение деятельности Контрольно-счетного органа города Армянска Республики Крым»</t>
  </si>
  <si>
    <t>91 3 00 00110</t>
  </si>
  <si>
    <t>9130000110</t>
  </si>
  <si>
    <t>91 3 00 00000</t>
  </si>
  <si>
    <t>Расходы на обеспечение деятельности Контрольно-счетного органа города Армянска Республики Крым</t>
  </si>
  <si>
    <t>91 5 00 00190</t>
  </si>
  <si>
    <t>9150000190</t>
  </si>
  <si>
    <t>9150000000</t>
  </si>
  <si>
    <t>91 5 00 00110</t>
  </si>
  <si>
    <t>9150000110</t>
  </si>
  <si>
    <t>91 5 00 00000</t>
  </si>
  <si>
    <t>91 2 00 00190</t>
  </si>
  <si>
    <t>9120000190</t>
  </si>
  <si>
    <t>9120000000</t>
  </si>
  <si>
    <t>Расходы на обеспечение функций, в рамках непрограммного направления расходов «Обеспечение деятельности аппарата Армянского городского совета Республики Крым»</t>
  </si>
  <si>
    <t>91 2 00 00110</t>
  </si>
  <si>
    <t>9120000110</t>
  </si>
  <si>
    <t>Расходы на обеспечение выплат по оплате труда, в рамках непрограммного направления расходов «Обеспечение деятельности аппарата Армянского городского совета Республики Крым»</t>
  </si>
  <si>
    <t>91 2 00 00000</t>
  </si>
  <si>
    <t>Расходы на обеспечение деятельности аппарата Армянского городского совета Республики Крым</t>
  </si>
  <si>
    <t>91 1 00 00110</t>
  </si>
  <si>
    <t>9110000110</t>
  </si>
  <si>
    <t>9110000000</t>
  </si>
  <si>
    <t>Расходы на обеспечение выплат по оплате труда, в рамках непрограммного направления расходов «Обеспечение деятельности Председателя Армянского городского совета Республики Крым»</t>
  </si>
  <si>
    <t>91 1 00 00000</t>
  </si>
  <si>
    <t>Расходы на обеспечение деятельности Председателя Армянского городского совета Республики Крым</t>
  </si>
  <si>
    <t>Целевая статья расходов</t>
  </si>
  <si>
    <t>ГРБС</t>
  </si>
  <si>
    <t>Наименование</t>
  </si>
  <si>
    <t>№ п/п</t>
  </si>
  <si>
    <t>КВР</t>
  </si>
  <si>
    <t>КЦСР</t>
  </si>
  <si>
    <t>КФСР</t>
  </si>
  <si>
    <t>ПР</t>
  </si>
  <si>
    <t>РЗ</t>
  </si>
  <si>
    <t>к решению "О бюджете городского округа Армянск</t>
  </si>
  <si>
    <t xml:space="preserve">                                                           Приложение 7</t>
  </si>
  <si>
    <t>Основное мероприятие «Проведение капитальных ремонтов, реконструкции и строительства муниципальных общеобразовательных учреждений»</t>
  </si>
  <si>
    <t>02 2 02 00000</t>
  </si>
  <si>
    <t>Реализация прочих мероприятий в сфере установленных функций органов местного самоуправления</t>
  </si>
  <si>
    <t>91 8 00 00000</t>
  </si>
  <si>
    <t>91 8 00 20010</t>
  </si>
  <si>
    <t>Процент исполнения к годовому плану</t>
  </si>
  <si>
    <t>тыс.руб.</t>
  </si>
  <si>
    <t xml:space="preserve">Начальник Финансового управления </t>
  </si>
  <si>
    <t>администрации гогрода Армянска</t>
  </si>
  <si>
    <t>О.В. Гапончик</t>
  </si>
  <si>
    <t>Заместитель главы администрации</t>
  </si>
  <si>
    <t>А.А. Черненко</t>
  </si>
  <si>
    <t>Прочие мероприятия в рамках программы развития системы образования</t>
  </si>
  <si>
    <t>02 4 02 00000</t>
  </si>
  <si>
    <t>02 4 02 71310</t>
  </si>
  <si>
    <t>Расходы на обеспечение деятельности (оказание услуг) единой дежурно-диспетчерской службы муниципального образования городской округ Армянск Республики Крым</t>
  </si>
  <si>
    <t>02 2 01 S1520</t>
  </si>
  <si>
    <t>Расходы на обеспечение  деятельности (оказание услуг)  муниципальных учреждений, осуществляющих функции по централизованному обслуживанию учреждений культуры</t>
  </si>
  <si>
    <t>07 0 00 00000</t>
  </si>
  <si>
    <t>Улучшение социально-экономического положения семей с детьми</t>
  </si>
  <si>
    <t>08 0 00 00000</t>
  </si>
  <si>
    <t>08 1 00 00000</t>
  </si>
  <si>
    <t>Расходы на осуществление полномочий по предоставлению ежемесячной социальной поддержки детям–сиротам и детям, оставшимся без попечения родителей, лицам из числа детей–сирот и детей, оставшихся без попечения родителей</t>
  </si>
  <si>
    <t xml:space="preserve">Расходы на ежемесячную денежную выплату, назначаемую в случае рождения третьего ребенка или последующих детей до достижения ребенком возраста трех лет </t>
  </si>
  <si>
    <t>08 1 00 52600</t>
  </si>
  <si>
    <t>08 1 00 52700</t>
  </si>
  <si>
    <t>08 1 00 53800</t>
  </si>
  <si>
    <t>08 1 00 70820</t>
  </si>
  <si>
    <t>08 1 00 70850</t>
  </si>
  <si>
    <t>08 1 00 R0840</t>
  </si>
  <si>
    <t>Социальная защита населения</t>
  </si>
  <si>
    <t>08 2 00 00000</t>
  </si>
  <si>
    <t>Расходы на оказание мер социальной защиты граждан в соответствии с Законом Республики Крым от 17 декабря 2014 года № 36–ЗРК/2014 «Об особенностях установления мер социальной защиты (поддержки) отдельным категориям граждан, проживающих на территории Республики Крым»</t>
  </si>
  <si>
    <t>08 2 00 52500</t>
  </si>
  <si>
    <t>08 2 00 70010</t>
  </si>
  <si>
    <t>08 2 00 70860</t>
  </si>
  <si>
    <t>08 2 00 70890</t>
  </si>
  <si>
    <t>08 2 00 71860</t>
  </si>
  <si>
    <t>08 2 00 73860</t>
  </si>
  <si>
    <t>Социальные выплаты</t>
  </si>
  <si>
    <t>08 3 00 00000</t>
  </si>
  <si>
    <t>Расходы на предоставление мер социальной поддержки лицам, имевшим право на их получение по состоянию на 31 декабря 2014 года</t>
  </si>
  <si>
    <t>08 3 00 70840</t>
  </si>
  <si>
    <t>08 3 00 78810</t>
  </si>
  <si>
    <t>08 3 00 79920</t>
  </si>
  <si>
    <t>Руководство и управление в сфере труда и социальной защиты населения в городском округе Армянск</t>
  </si>
  <si>
    <t>08 4 00 00000</t>
  </si>
  <si>
    <t>08 4 00 01101</t>
  </si>
  <si>
    <t>08 4 00 71101</t>
  </si>
  <si>
    <t>08 4 00 71109</t>
  </si>
  <si>
    <t>10 0 00 00000</t>
  </si>
  <si>
    <t>10 2 00 00000</t>
  </si>
  <si>
    <t>10 2 00 71201</t>
  </si>
  <si>
    <t>10 2 00 71209</t>
  </si>
  <si>
    <t>Содействие занятости населения и граждан, нуждающихся в социальной защите и не способных на равных условиях конкурировать на рынке труда</t>
  </si>
  <si>
    <t>Содействие в организации временного трудоустройства несовершеннолетних граждан в возрасте от 14 до 18 лет в свободное от учебы время</t>
  </si>
  <si>
    <t>Организация общественных работ для безработных граждан, а также безработных инвалидов</t>
  </si>
  <si>
    <t>11 0 00 00000</t>
  </si>
  <si>
    <t>Расходы на обеспечение функций, в рамках непрограммного направления расходов «Обеспечение деятельности Председателя Армянского городского совета Республики Крым»</t>
  </si>
  <si>
    <t>91 1 00 00190</t>
  </si>
  <si>
    <t>Расходы на обеспечение деятельности администрации города Армянска Республики Крым</t>
  </si>
  <si>
    <t>Расходы на обеспечение выплат по оплате труда, в рамках непрограммного направления расходов «Обеспечение деятельности администрации города Армянска Республики Крым»</t>
  </si>
  <si>
    <t>Расходы на обеспечение функций, в рамках непрограммного направления расходов «Обеспечение деятельности администрации города Армянска Республики Крым»</t>
  </si>
  <si>
    <t>Расходы на обеспечение функций, в рамках непрограммного направления расходов «Обеспечение деятельности отраслевых (функциональных) органов администрации города Армянска Республики Крым»</t>
  </si>
  <si>
    <t>Расходы на обеспечение деятельности (оказание услуг)  муниципальных учреждений, в рамках непрограммного направления расходов «Обеспечение деятельности органов местного самоуправления городского округа Армянск Республики Крым»</t>
  </si>
  <si>
    <t>Расходы на профессиональную переподготовку и повышение квалификации муниципальных служащих и выборных должностных лиц</t>
  </si>
  <si>
    <t>Сфера опеки и попечительства</t>
  </si>
  <si>
    <t>92 1 00 00000</t>
  </si>
  <si>
    <t>Расходы на обеспечение выплат по оплате труда работников органов местного самоуправления в рамках непрограммных расходов на осуществление переданных органам местного самоуправления в Республике Крым отдельных полномочий Республики Крым по опеке и попечительству</t>
  </si>
  <si>
    <t>92 1 00 71301</t>
  </si>
  <si>
    <t>92 1 00 71309</t>
  </si>
  <si>
    <t>Расходы на обеспечение функций органов местного самоуправления в рамках непрограммных расходов на осуществление переданных органам местного самоуправления в Республике Крым отдельных полномочий Республики Крым по опеке и попечительству</t>
  </si>
  <si>
    <t>Сфера административной ответственности</t>
  </si>
  <si>
    <t>92 2 00 00000</t>
  </si>
  <si>
    <t>Расходы на осуществление переданных органам местного самоуправления в Республике Крым отдельных полномочий Республики Крым в сфере административной ответственности</t>
  </si>
  <si>
    <t>92 2 00 71400</t>
  </si>
  <si>
    <t>Расходы по составлению дефектных ведомостей и комплекта сметной документации по ремонту жилых помещений, в которых дети-сироты и дети, оставшиеся без попечения родителей,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</t>
  </si>
  <si>
    <t>Расходы на оформление права собственности на наследственное имущество детей-сирот и детей, оставшиеся без попечения родителей, лиц из числа детей-сирот и детей, оставшихся без попечения родителей</t>
  </si>
  <si>
    <t>Отчет об исполнении бюджета муниципального образования городской округ Армянск Республики Крым по расходам в разрезе целевых статьей (муниципальных программ и непрограммных направлениях деятельности) за 1 квартал 2018 года</t>
  </si>
  <si>
    <t>Утверждено сводной бюджетной росписью на 2018 год</t>
  </si>
  <si>
    <t>Исполнено за 1 квартал 2018 года</t>
  </si>
  <si>
    <t>Муниципальная программа «Развитие культуры, сохранение объектов культурного наследия в муниципальном образовании городской округ Армянск Республики Крым»</t>
  </si>
  <si>
    <t>Расходы на организацию и проведение культурно-массовых мероприятий, выставок, конкурсов, смотров, фестивалей, конференций и иных массовых мероприятий</t>
  </si>
  <si>
    <t>Расходы на обеспечение развития и укрепления материально-технической базы муниципальных домов культуры</t>
  </si>
  <si>
    <t>01 1 00 L4670</t>
  </si>
  <si>
    <t>01 2 00 21510</t>
  </si>
  <si>
    <t xml:space="preserve">Расходы на поддержку отрасли культуры </t>
  </si>
  <si>
    <t>01 2 00 L5190</t>
  </si>
  <si>
    <t>01 7 00 21550</t>
  </si>
  <si>
    <t>Муниципальная программа «Развитие образования в муниципальном образовании городской округ Армянск Республики Крым»</t>
  </si>
  <si>
    <t>Подпрограмма «Развитие дошкольного образования в муниципальном образовании городской округ Армянск Республики Крым»</t>
  </si>
  <si>
    <t>Укрепление материально-технической базы муниципальных учреждений</t>
  </si>
  <si>
    <t>02 1 01 21530</t>
  </si>
  <si>
    <t>Подпрограмма «Развитие школьного образования в муниципальном образовании городской округ Армянск Республики Крым»</t>
  </si>
  <si>
    <t>02 2 01 21530</t>
  </si>
  <si>
    <t>02 2 01 21720</t>
  </si>
  <si>
    <t xml:space="preserve">Расходы на капитальный ремонт объектов муниципальной собственности, приобретение движимого имущества в муниципальную собственность </t>
  </si>
  <si>
    <t>02 2 02 S2990</t>
  </si>
  <si>
    <t>Подпрограмма «Развитие дополнительного образования в муниципальном образовании городской округ Армянск Республики Крым»</t>
  </si>
  <si>
    <t>Подпрограмма «Развитие методической и профориентационной работы, создание условий для развития системы образования в муниципальном образовании городской округ Армянск Республики Крым»</t>
  </si>
  <si>
    <t>02 4 02 21510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</si>
  <si>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муниципальных учреждениях</t>
  </si>
  <si>
    <t>02 4 02 21850</t>
  </si>
  <si>
    <t>Расходы на организацию и проведение комплекса мероприятий, направленных на приобретение и установку систем видеонаблюдения в муниципальных учреждениях</t>
  </si>
  <si>
    <t>02 4 02 21860</t>
  </si>
  <si>
    <t>Расходы на предоставление компенсации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</si>
  <si>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муниципальных образовательных организациях</t>
  </si>
  <si>
    <t>02 4 02 S1490</t>
  </si>
  <si>
    <t xml:space="preserve">Расходы на мероприятия Государственной программы Российской Федерации «Доступная среда» на 2011–2020 годы в рамках основного мероприятия «Создание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детьми–инвалидами качественного образования» </t>
  </si>
  <si>
    <t>02 4 02 L0270</t>
  </si>
  <si>
    <t>Подпрограмма «Организация отдыха и оздоровление детей и подростков города Армянска Республики Крым»</t>
  </si>
  <si>
    <t>Основное мероприятие «Организация отдыха и оздоровления учащихся в лагерях дневного пребывания, организованных на базе общеобразовательных учреждений»</t>
  </si>
  <si>
    <t>02 5 01 00000</t>
  </si>
  <si>
    <t>Мероприятия по организации отдыха и оздоровления учащихся в лагерях дневного пребывания</t>
  </si>
  <si>
    <t>02 5 01 21750</t>
  </si>
  <si>
    <t>Основное мероприятие «Приобретение путевок для детей льготной категории»</t>
  </si>
  <si>
    <t>Подпрограмма «Молодёжь муниципального образования городской округ Армянск Республика Крым»</t>
  </si>
  <si>
    <t>02 6 00 00000</t>
  </si>
  <si>
    <t>Основное мероприятие «Обеспечение условий для социального, культурного, духовного и физического развития молодёжи»</t>
  </si>
  <si>
    <t>02 6 01 00000</t>
  </si>
  <si>
    <t>02 6 01 21730</t>
  </si>
  <si>
    <t>Основное мероприятие «Гражданское и патриотическое воспитание, творческое, интеллектуальное и духовно-нравственное развитие молодёжи»</t>
  </si>
  <si>
    <t>02 6 02 00000</t>
  </si>
  <si>
    <t>02 6 02 21740</t>
  </si>
  <si>
    <t>Муниципальная программа «Информационное общество муниципального образования городской округ Армянск Республика Крым»</t>
  </si>
  <si>
    <t>Освещение деятельности органов местного самоуправления муниципального образования городской округ Армянск Республики Крым в средствах массовой информации</t>
  </si>
  <si>
    <t>Расходы по освещению, изготовлению и размещению информации о деятельности органов местного самоуправления и социально-значимых событий</t>
  </si>
  <si>
    <t>03 1 00 21920</t>
  </si>
  <si>
    <t xml:space="preserve">Расходы по опубликованию, изготовлению и размещению информации о деятельности органов местного самоуправления, официальной информации и муниципальных правовых актов органов местного самоуправления и социально-значимых событий  </t>
  </si>
  <si>
    <t>03 1 00 21910</t>
  </si>
  <si>
    <t>Муниципальная программа «Развитие физической культуры и спорта в муниципальном образовании городской округ Армянск Республика Крым»</t>
  </si>
  <si>
    <t>Строительство, капитальный ремонт, реконструкция и приобретение спортивных сооружений в муниципальную собственность</t>
  </si>
  <si>
    <t>04 3 00 00000</t>
  </si>
  <si>
    <t>04 3 00 S2990</t>
  </si>
  <si>
    <t>Муниципальная программа «Формирование современной городской среды муниципального образования городской округ Армянск Республики Крым»</t>
  </si>
  <si>
    <t>Благоустройство территорий, санитарная очистка и содержание территории муниципального образования городской округ Армянск Республики Крым</t>
  </si>
  <si>
    <t>05 3 00 00000</t>
  </si>
  <si>
    <t>Расходы на содержание сети уличного освещения городских и сельских территорий</t>
  </si>
  <si>
    <t>05 3 00 20530</t>
  </si>
  <si>
    <t>Расходы на ремонт и содержание объектов благоустройства</t>
  </si>
  <si>
    <t>05 3 00 20540</t>
  </si>
  <si>
    <t>Расходы на реализацию мероприятий по озеленению территорий городского округа,  реконструкция и восстановление зеленых насаждений (озеленение территорий)</t>
  </si>
  <si>
    <t>05 3 00 20550</t>
  </si>
  <si>
    <t>Расходы на содержание и уборку территорий улиц, тротуаров, площадей и скверов</t>
  </si>
  <si>
    <t>05 3 00 20560</t>
  </si>
  <si>
    <t>Расходы на благоустройство территорий кладбищ и содержание мест захоронений (организация и содержание мест захоронения)</t>
  </si>
  <si>
    <t>05 3 00 20570</t>
  </si>
  <si>
    <t>Расходы на прочие мероприятия по благоустройству</t>
  </si>
  <si>
    <t>05 3 00 20580</t>
  </si>
  <si>
    <t>Муниципальная программа «Обеспечение общественной безопасности на территории муниципального образования городской округ Армянск Республики Крым»</t>
  </si>
  <si>
    <t>Обеспечение правопорядка и противодействие преступности</t>
  </si>
  <si>
    <t>07 1 00 00000</t>
  </si>
  <si>
    <t xml:space="preserve">Расходы на приобретение и размещение рекламных материалов, полиграфической продукции по профилактике преступлений и правонарушений </t>
  </si>
  <si>
    <t>07 1 00 24010</t>
  </si>
  <si>
    <t>Расходы на приобретение технических средств контроля за ситуацией в местах массового пребывания людей (общественных местах) для обеспечения правопорядка и общественной безопасности</t>
  </si>
  <si>
    <t>07 1 00 24020</t>
  </si>
  <si>
    <t>Профилактика правонарушений и преступлений среди несовершеннолетних и организация деятельности муниципальной комиссии по делам несовершеннолетних и защите их прав</t>
  </si>
  <si>
    <t>07 3 00 00000</t>
  </si>
  <si>
    <t>Расходы на осуществление переданных органам местного самоуправления в Республике Крым отдельных полномочий Республики Крым по созданию и организации деятельности комиссий по делам несовершеннолетних и защите их прав в рамках муниципальной программы «Обеспечение общественной безопасности на территории муниципального образования городской округ Армянск Республики Крым»</t>
  </si>
  <si>
    <t>07 3 00 71500</t>
  </si>
  <si>
    <t>Построение и развитие аппаратно-программного комплекса «Безопасный город»</t>
  </si>
  <si>
    <t>07 4 00 00000</t>
  </si>
  <si>
    <t>07 4 00 00590</t>
  </si>
  <si>
    <t>Муниципальная программа «Социальная поддержка отдельных категорий граждан муниципального образования городской округ Армянск Республики Крым»</t>
  </si>
  <si>
    <t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бюджета Республики Крым</t>
  </si>
  <si>
    <t>08 1 00 70821</t>
  </si>
  <si>
    <t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</si>
  <si>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08 1 00 R0820</t>
  </si>
  <si>
    <t>Расходы на выполнение полномочий Российской Федерации по осуществлению ежемесячной выплаты в связи с рождением (усыновлением) первого ребенка</t>
  </si>
  <si>
    <t>08 1 00 55730</t>
  </si>
  <si>
    <t>Расходы на компенсацию отдельным категориям граждан оплаты взноса на капитальный ремонт общего имущества в многоквартирном доме за счет средств бюджета Республики Крым</t>
  </si>
  <si>
    <t>08 2 00 74620</t>
  </si>
  <si>
    <t>Расходы на компенсацию отдельным категориям граждан оплаты взноса на капитальный ремонт общего имущества в многоквартирном доме</t>
  </si>
  <si>
    <t>08 2 00 R4620</t>
  </si>
  <si>
    <t>Расходы на выплату пенсии за выслугу лет, перерасчета ее размера лицам, замещавшим должности муниципальной службы в органах местного самоуправления</t>
  </si>
  <si>
    <t>08 3 00 20410</t>
  </si>
  <si>
    <t>08 3 00 51370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</si>
  <si>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</si>
  <si>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08 3 00 52200</t>
  </si>
  <si>
    <t>Расходы на предоставление субсидий населению на оплату жилищно-коммунальных услуг, твердого топлива и сжиженного газа</t>
  </si>
  <si>
    <t>Расходы на обеспечение выплат по оплате труда работников органов местного самоуправления в рамках муниципальной программы «Социальная поддержка отдельных категорий граждан муниципального образования городской округ Армянск Республики Крым» на осуществление переданных органам местного самоуправления в Республике Крым отдельных полномочий Республики Крым в сфере социальной защиты населения (за счет средств местного бюджета)</t>
  </si>
  <si>
    <t>Расходы на обеспечение функций органов местного самоуправления в рамках муниципальной программы «Социальная поддержка отдельных категорий граждан муниципального образования городской округ Армянск Республики Крым» на осуществление переданных органам местного самоуправления в Республике Крым отдельных полномочий Республики Крым в сфере социальной защиты населения (за счет средств местного бюджета)</t>
  </si>
  <si>
    <t>08 4 00 01109</t>
  </si>
  <si>
    <t>Расходы на обеспечение выплат по оплате труда работников органов местного самоуправления в рамках муниципальной программы «Социальная поддержка отдельных категорий граждан муниципального образования городской округ Армянск Республики Крым» на осуществление переданных органам местного самоуправления в Республике Крым отдельных полномочий Республики Крым в сфере социальной защиты населения</t>
  </si>
  <si>
    <t>Расходы на обеспечение функций органов местного самоуправления в рамках муниципальной программы «Социальная поддержка отдельных категорий граждан муниципального образования городской округ Армянск Республики Крым» на осуществление переданных органам местного самоуправления в Республике Крым отдельных полномочий Республики Крым в сфере социальной защиты населения</t>
  </si>
  <si>
    <t>Муниципальная программа «Развитие архивного дела в муниципальном образовании городской округ Армянск Республики Крым»</t>
  </si>
  <si>
    <t>Повышение уровня безопасности хранения документов и укрепление материально-технической базы архивного сектора (муниципального архива) администрации города Армянска Республики Крым</t>
  </si>
  <si>
    <t>10 1 00 00000</t>
  </si>
  <si>
    <t>Дооборудование и обслуживание пожарной и охранной сигнализации архивного сектора (муниципального архива)</t>
  </si>
  <si>
    <t>10 1 00 22020</t>
  </si>
  <si>
    <t>Осуществление отдельных государственных полномочий в сфере архивного дела на территории муниципального образования городской округ Армянск Республики Крым</t>
  </si>
  <si>
    <t>Расходы на обеспечение выплат по оплате труда работников органов местного самоуправления в рамках муниципальной программы «Развитие архивного дела в муниципальном образовании городской округ Армянск Республики Крым» на осуществление переданных органам местного самоуправления в Республике Крым отдельных полномочий Республики Крым в сфере архивного дела</t>
  </si>
  <si>
    <t>Расходы на обеспечение функций органов местного самоуправления в рамках муниципальной программы «Развитие архивного дела в муниципальном образовании городской округ Армянск Республики Крым» на осуществление переданных органам местного самоуправления в Республике Крым отдельных полномочий Республики Крым в сфере архивного дела</t>
  </si>
  <si>
    <t>Муниципальная программа «Содействие занятости населения в муниципальном образовании городской округ Армянск Республики Крым»</t>
  </si>
  <si>
    <t>11 1 00 00000</t>
  </si>
  <si>
    <t>11 1 00 60410</t>
  </si>
  <si>
    <t>11 1 00 60420</t>
  </si>
  <si>
    <t>Муниципальная программа «Улучшение инвестиционного климата и развитие малого и среднего предпринимательства в муниципальном образовании городской округ Армянск Республики Крым»</t>
  </si>
  <si>
    <t>12 0 00 00000</t>
  </si>
  <si>
    <t>Подпрограмма «Развитие малого и среднего предпринимательства в муниципальном образовании городской округ Армянск Республики Крым»</t>
  </si>
  <si>
    <t>12 2 00 00000</t>
  </si>
  <si>
    <t>Основное мероприятие «Оказание финансовой поддержки субъектам предпринимательской деятельности»</t>
  </si>
  <si>
    <t>12 2 01 00000</t>
  </si>
  <si>
    <t xml:space="preserve">Расходы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</t>
  </si>
  <si>
    <t>12 2 01 L5270</t>
  </si>
  <si>
    <t xml:space="preserve">Расходы на реализацию мероприятий по развитию монопрофильных муниципальных образований </t>
  </si>
  <si>
    <t>12 2 01 S0130</t>
  </si>
  <si>
    <t>Муниципальная программа «Развитие транспортно-дорожного комплекса муниципального образования городской округ Армянск Республики Крым»</t>
  </si>
  <si>
    <t>16 0 00 00000</t>
  </si>
  <si>
    <t xml:space="preserve">Организация регулярного транспортного обслуживания </t>
  </si>
  <si>
    <t>16 1 00 00000</t>
  </si>
  <si>
    <t>Расходы на возмещение недополученных доходов и затрат за фактически предоставленные услуги по перевозке пассажиров по установленному тарифу</t>
  </si>
  <si>
    <t>16 1 00 25010</t>
  </si>
  <si>
    <t xml:space="preserve">Развитие дорожного хозяйства </t>
  </si>
  <si>
    <t>16 2 00 00000</t>
  </si>
  <si>
    <t xml:space="preserve">Расходы на проведение ремонтов внутриквартальных проездов, тротуаров за счет средств дорожного фонда (в т.ч. разработка проектно-сметной документации и проведение экспертизы) </t>
  </si>
  <si>
    <t>16 2 00 2Д030</t>
  </si>
  <si>
    <t>Расходы на ремонт и содержание автомобильных дорог общего пользования местного значения за счет средств дорожного фонда (в т.ч. разработка проектно-сметной документации и проведение экспертизы)</t>
  </si>
  <si>
    <t>16 2 00 2Д040</t>
  </si>
  <si>
    <t>Расходы на капитальный ремонт, ремонт и содержание автомобильных дорог общего пользования местного значения Республики Крым за счет средств дорожного фонда Республики Крым</t>
  </si>
  <si>
    <t>16 2 00 SД880</t>
  </si>
  <si>
    <t>Муниципальная программа «Развитие и сохранение межнационального согласия в муниципальном образовании городской округ Армянск Республики Крым»</t>
  </si>
  <si>
    <t>17 0 00 00000</t>
  </si>
  <si>
    <t>Меры по обустройству граждан из числа реабилитированных народов Крыма</t>
  </si>
  <si>
    <t>17 1 00 00000</t>
  </si>
  <si>
    <t xml:space="preserve">Расходы на софинансирование капитальных вложений в объекты муниципальной собственности, приобретение объектов недвижимого имущества в муниципальную собственность </t>
  </si>
  <si>
    <t>17 1 00 S4990</t>
  </si>
  <si>
    <t>Обеспечение межнационального согласия в городском округе Армянск</t>
  </si>
  <si>
    <t>17 3 00 00000</t>
  </si>
  <si>
    <t>Расходы на организацию и проведение мероприятий, направленных на повышение уровня толерантности в обществе и противодействие проявлениям ксенофобии</t>
  </si>
  <si>
    <t>17 3 00 22320</t>
  </si>
  <si>
    <t>Расходы на обеспечение выплат по оплате труда, в рамках непрограммного направления расходов «Обеспечение деятельности Контрольно-счетного органа города Армянска Республики Крым»</t>
  </si>
  <si>
    <t>93 1 00 00000</t>
  </si>
  <si>
    <t>Создание и накопление материального резерва муниципального образования городской округ Армянск Республики Крым</t>
  </si>
  <si>
    <t>93 1 00 20240</t>
  </si>
  <si>
    <t>95 0 00 00000</t>
  </si>
  <si>
    <t>95 1 00 00000</t>
  </si>
  <si>
    <t>95 1 00 60880</t>
  </si>
  <si>
    <t>Непрограммные расходы по социальной поддержке детей-сирот и детей, оставшихся без попечения родителей, лиц из числа детей-сирот и детей, оставшихся без попечения родителей</t>
  </si>
  <si>
    <t>95 2 00 00000</t>
  </si>
  <si>
    <t>95 2 00 22130</t>
  </si>
  <si>
    <t>95 2 00 22140</t>
  </si>
  <si>
    <t>Непрограммные расходы на осуществление переданных полномочий Российской Федерации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</si>
  <si>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Российской Федерации</t>
  </si>
  <si>
    <t>96 0 00 51200</t>
  </si>
  <si>
    <t>Расходы на осуществление отдельных государственных полномочий по отлову и содержанию безнадзорных животных</t>
  </si>
  <si>
    <t>05 3 00 71410</t>
  </si>
  <si>
    <t>Приложение 3                                                                                                                к постановлению администрации города Армянска от 23.04. 2018 № 224</t>
  </si>
</sst>
</file>

<file path=xl/styles.xml><?xml version="1.0" encoding="utf-8"?>
<styleSheet xmlns="http://schemas.openxmlformats.org/spreadsheetml/2006/main">
  <numFmts count="7">
    <numFmt numFmtId="164" formatCode="#,##0.0;[Red]\-#,##0.0"/>
    <numFmt numFmtId="165" formatCode="000"/>
    <numFmt numFmtId="166" formatCode="#,##0.0"/>
    <numFmt numFmtId="167" formatCode="00\ 0\ 00\ 00000"/>
    <numFmt numFmtId="168" formatCode="0000"/>
    <numFmt numFmtId="169" formatCode="#,##0.00_ ;[Red]\-#,##0.00\ "/>
    <numFmt numFmtId="170" formatCode="0.0%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 applyFill="1" applyProtection="1">
      <protection hidden="1"/>
    </xf>
    <xf numFmtId="0" fontId="2" fillId="0" borderId="0" xfId="1" applyNumberFormat="1" applyFont="1" applyFill="1" applyProtection="1">
      <protection hidden="1"/>
    </xf>
    <xf numFmtId="0" fontId="2" fillId="0" borderId="0" xfId="1" applyFont="1" applyFill="1" applyAlignment="1" applyProtection="1"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165" fontId="2" fillId="0" borderId="6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alignment horizontal="center" vertical="top"/>
      <protection hidden="1"/>
    </xf>
    <xf numFmtId="168" fontId="2" fillId="0" borderId="4" xfId="1" applyNumberFormat="1" applyFont="1" applyFill="1" applyBorder="1" applyAlignment="1" applyProtection="1">
      <protection hidden="1"/>
    </xf>
    <xf numFmtId="167" fontId="2" fillId="0" borderId="1" xfId="1" applyNumberFormat="1" applyFont="1" applyFill="1" applyBorder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left"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/>
    <xf numFmtId="0" fontId="2" fillId="0" borderId="0" xfId="1" applyNumberFormat="1" applyFont="1" applyFill="1" applyAlignment="1" applyProtection="1">
      <alignment vertical="center"/>
      <protection hidden="1"/>
    </xf>
    <xf numFmtId="0" fontId="2" fillId="0" borderId="8" xfId="1" applyNumberFormat="1" applyFont="1" applyFill="1" applyBorder="1" applyAlignment="1" applyProtection="1">
      <alignment vertical="center" wrapText="1"/>
      <protection hidden="1"/>
    </xf>
    <xf numFmtId="0" fontId="2" fillId="0" borderId="8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1" applyFont="1" applyBorder="1" applyProtection="1">
      <protection hidden="1"/>
    </xf>
    <xf numFmtId="0" fontId="5" fillId="0" borderId="1" xfId="1" applyNumberFormat="1" applyFont="1" applyFill="1" applyBorder="1" applyAlignment="1" applyProtection="1">
      <alignment horizontal="left" vertical="top" wrapText="1"/>
      <protection hidden="1"/>
    </xf>
    <xf numFmtId="166" fontId="2" fillId="0" borderId="1" xfId="1" applyNumberFormat="1" applyFont="1" applyFill="1" applyBorder="1" applyAlignment="1" applyProtection="1">
      <alignment horizontal="right" wrapText="1"/>
      <protection hidden="1"/>
    </xf>
    <xf numFmtId="0" fontId="3" fillId="0" borderId="3" xfId="1" applyNumberFormat="1" applyFont="1" applyFill="1" applyBorder="1" applyAlignment="1" applyProtection="1">
      <protection hidden="1"/>
    </xf>
    <xf numFmtId="0" fontId="6" fillId="0" borderId="1" xfId="1" applyNumberFormat="1" applyFont="1" applyFill="1" applyBorder="1" applyAlignment="1" applyProtection="1">
      <alignment horizontal="left" vertical="top" wrapText="1"/>
      <protection hidden="1"/>
    </xf>
    <xf numFmtId="167" fontId="3" fillId="0" borderId="1" xfId="1" applyNumberFormat="1" applyFont="1" applyFill="1" applyBorder="1" applyAlignment="1" applyProtection="1">
      <alignment horizontal="center" wrapText="1"/>
      <protection hidden="1"/>
    </xf>
    <xf numFmtId="166" fontId="3" fillId="0" borderId="1" xfId="1" applyNumberFormat="1" applyFont="1" applyFill="1" applyBorder="1" applyAlignment="1" applyProtection="1">
      <alignment horizontal="right" wrapText="1"/>
      <protection hidden="1"/>
    </xf>
    <xf numFmtId="0" fontId="3" fillId="0" borderId="0" xfId="1" applyFont="1" applyBorder="1" applyProtection="1">
      <protection hidden="1"/>
    </xf>
    <xf numFmtId="0" fontId="3" fillId="0" borderId="0" xfId="1" applyFont="1"/>
    <xf numFmtId="0" fontId="3" fillId="0" borderId="7" xfId="1" applyNumberFormat="1" applyFont="1" applyFill="1" applyBorder="1" applyAlignment="1" applyProtection="1">
      <protection hidden="1"/>
    </xf>
    <xf numFmtId="165" fontId="3" fillId="0" borderId="6" xfId="1" applyNumberFormat="1" applyFont="1" applyFill="1" applyBorder="1" applyAlignment="1" applyProtection="1">
      <protection hidden="1"/>
    </xf>
    <xf numFmtId="0" fontId="3" fillId="0" borderId="5" xfId="1" applyNumberFormat="1" applyFont="1" applyFill="1" applyBorder="1" applyAlignment="1" applyProtection="1">
      <alignment horizontal="center" vertical="top"/>
      <protection hidden="1"/>
    </xf>
    <xf numFmtId="168" fontId="3" fillId="0" borderId="4" xfId="1" applyNumberFormat="1" applyFont="1" applyFill="1" applyBorder="1" applyAlignment="1" applyProtection="1">
      <protection hidden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166" fontId="2" fillId="0" borderId="0" xfId="1" applyNumberFormat="1" applyFont="1" applyAlignment="1">
      <alignment horizontal="left"/>
    </xf>
    <xf numFmtId="0" fontId="7" fillId="0" borderId="3" xfId="1" applyNumberFormat="1" applyFont="1" applyFill="1" applyBorder="1" applyAlignment="1" applyProtection="1">
      <protection hidden="1"/>
    </xf>
    <xf numFmtId="168" fontId="7" fillId="0" borderId="4" xfId="1" applyNumberFormat="1" applyFont="1" applyFill="1" applyBorder="1" applyAlignment="1" applyProtection="1">
      <protection hidden="1"/>
    </xf>
    <xf numFmtId="0" fontId="7" fillId="0" borderId="7" xfId="1" applyNumberFormat="1" applyFont="1" applyFill="1" applyBorder="1" applyAlignment="1" applyProtection="1">
      <protection hidden="1"/>
    </xf>
    <xf numFmtId="165" fontId="7" fillId="0" borderId="6" xfId="1" applyNumberFormat="1" applyFont="1" applyFill="1" applyBorder="1" applyAlignment="1" applyProtection="1">
      <protection hidden="1"/>
    </xf>
    <xf numFmtId="0" fontId="7" fillId="0" borderId="5" xfId="1" applyNumberFormat="1" applyFont="1" applyFill="1" applyBorder="1" applyAlignment="1" applyProtection="1">
      <alignment horizontal="center" vertical="top"/>
      <protection hidden="1"/>
    </xf>
    <xf numFmtId="0" fontId="8" fillId="0" borderId="1" xfId="1" applyNumberFormat="1" applyFont="1" applyFill="1" applyBorder="1" applyAlignment="1" applyProtection="1">
      <alignment horizontal="left" vertical="top" wrapText="1"/>
      <protection hidden="1"/>
    </xf>
    <xf numFmtId="167" fontId="7" fillId="0" borderId="1" xfId="1" applyNumberFormat="1" applyFont="1" applyFill="1" applyBorder="1" applyAlignment="1" applyProtection="1">
      <alignment horizontal="center" wrapText="1"/>
      <protection hidden="1"/>
    </xf>
    <xf numFmtId="166" fontId="7" fillId="0" borderId="1" xfId="1" applyNumberFormat="1" applyFont="1" applyFill="1" applyBorder="1" applyAlignment="1" applyProtection="1">
      <alignment horizontal="right" wrapText="1"/>
      <protection hidden="1"/>
    </xf>
    <xf numFmtId="0" fontId="7" fillId="0" borderId="0" xfId="1" applyFont="1" applyBorder="1" applyProtection="1">
      <protection hidden="1"/>
    </xf>
    <xf numFmtId="0" fontId="7" fillId="0" borderId="0" xfId="1" applyFont="1" applyAlignment="1">
      <alignment horizontal="left"/>
    </xf>
    <xf numFmtId="0" fontId="7" fillId="0" borderId="0" xfId="1" applyFont="1"/>
    <xf numFmtId="166" fontId="3" fillId="0" borderId="0" xfId="1" applyNumberFormat="1" applyFont="1" applyAlignment="1">
      <alignment horizontal="left"/>
    </xf>
    <xf numFmtId="166" fontId="3" fillId="0" borderId="0" xfId="1" applyNumberFormat="1" applyFont="1"/>
    <xf numFmtId="166" fontId="7" fillId="0" borderId="0" xfId="1" applyNumberFormat="1" applyFont="1" applyAlignment="1">
      <alignment horizontal="left"/>
    </xf>
    <xf numFmtId="166" fontId="7" fillId="0" borderId="0" xfId="1" applyNumberFormat="1" applyFont="1"/>
    <xf numFmtId="166" fontId="2" fillId="0" borderId="0" xfId="1" applyNumberFormat="1" applyFont="1" applyFill="1" applyBorder="1" applyAlignment="1" applyProtection="1">
      <alignment horizontal="right" wrapText="1"/>
      <protection hidden="1"/>
    </xf>
    <xf numFmtId="166" fontId="3" fillId="0" borderId="0" xfId="1" applyNumberFormat="1" applyFont="1" applyBorder="1"/>
    <xf numFmtId="169" fontId="2" fillId="0" borderId="0" xfId="1" applyNumberFormat="1" applyFont="1"/>
    <xf numFmtId="168" fontId="2" fillId="0" borderId="6" xfId="1" applyNumberFormat="1" applyFont="1" applyFill="1" applyBorder="1" applyAlignment="1" applyProtection="1"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0" fontId="3" fillId="0" borderId="2" xfId="1" applyNumberFormat="1" applyFont="1" applyFill="1" applyBorder="1" applyAlignment="1" applyProtection="1">
      <alignment vertical="center"/>
      <protection hidden="1"/>
    </xf>
    <xf numFmtId="170" fontId="3" fillId="0" borderId="1" xfId="1" applyNumberFormat="1" applyFont="1" applyFill="1" applyBorder="1" applyAlignment="1" applyProtection="1">
      <alignment horizontal="right" wrapText="1"/>
      <protection hidden="1"/>
    </xf>
    <xf numFmtId="170" fontId="7" fillId="0" borderId="1" xfId="1" applyNumberFormat="1" applyFont="1" applyFill="1" applyBorder="1" applyAlignment="1" applyProtection="1">
      <alignment horizontal="right" wrapText="1"/>
      <protection hidden="1"/>
    </xf>
    <xf numFmtId="170" fontId="2" fillId="0" borderId="1" xfId="1" applyNumberFormat="1" applyFont="1" applyFill="1" applyBorder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vertical="center" wrapText="1"/>
      <protection hidden="1"/>
    </xf>
    <xf numFmtId="164" fontId="3" fillId="0" borderId="1" xfId="1" applyNumberFormat="1" applyFont="1" applyFill="1" applyBorder="1" applyAlignment="1" applyProtection="1">
      <alignment horizontal="right"/>
      <protection hidden="1"/>
    </xf>
    <xf numFmtId="166" fontId="9" fillId="0" borderId="0" xfId="1" applyNumberFormat="1" applyFont="1" applyFill="1" applyBorder="1" applyAlignment="1" applyProtection="1">
      <alignment horizontal="right" wrapText="1"/>
      <protection hidden="1"/>
    </xf>
    <xf numFmtId="166" fontId="7" fillId="0" borderId="0" xfId="1" applyNumberFormat="1" applyFont="1" applyBorder="1"/>
    <xf numFmtId="168" fontId="2" fillId="0" borderId="6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alignment horizontal="left" vertical="center"/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protection hidden="1"/>
    </xf>
    <xf numFmtId="168" fontId="7" fillId="0" borderId="6" xfId="1" applyNumberFormat="1" applyFont="1" applyFill="1" applyBorder="1" applyAlignment="1" applyProtection="1">
      <protection hidden="1"/>
    </xf>
    <xf numFmtId="168" fontId="2" fillId="0" borderId="6" xfId="1" applyNumberFormat="1" applyFont="1" applyFill="1" applyBorder="1" applyAlignment="1" applyProtection="1">
      <protection hidden="1"/>
    </xf>
    <xf numFmtId="168" fontId="7" fillId="0" borderId="6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protection hidden="1"/>
    </xf>
    <xf numFmtId="168" fontId="7" fillId="0" borderId="6" xfId="1" applyNumberFormat="1" applyFont="1" applyFill="1" applyBorder="1" applyAlignment="1" applyProtection="1">
      <protection hidden="1"/>
    </xf>
    <xf numFmtId="168" fontId="7" fillId="0" borderId="6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protection hidden="1"/>
    </xf>
    <xf numFmtId="168" fontId="3" fillId="0" borderId="6" xfId="1" applyNumberFormat="1" applyFont="1" applyFill="1" applyBorder="1" applyAlignment="1" applyProtection="1">
      <protection hidden="1"/>
    </xf>
    <xf numFmtId="168" fontId="7" fillId="0" borderId="6" xfId="1" applyNumberFormat="1" applyFont="1" applyFill="1" applyBorder="1" applyAlignment="1" applyProtection="1">
      <alignment wrapText="1"/>
      <protection hidden="1"/>
    </xf>
    <xf numFmtId="168" fontId="7" fillId="0" borderId="6" xfId="1" applyNumberFormat="1" applyFont="1" applyFill="1" applyBorder="1" applyAlignment="1" applyProtection="1"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0" fontId="4" fillId="0" borderId="0" xfId="1" applyNumberFormat="1" applyFont="1" applyFill="1" applyAlignment="1" applyProtection="1">
      <alignment horizontal="left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left" vertical="center"/>
      <protection hidden="1"/>
    </xf>
    <xf numFmtId="0" fontId="3" fillId="0" borderId="4" xfId="1" applyNumberFormat="1" applyFont="1" applyFill="1" applyBorder="1" applyAlignment="1" applyProtection="1">
      <alignment horizontal="left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205"/>
  <sheetViews>
    <sheetView showGridLines="0" tabSelected="1" topLeftCell="M1" zoomScaleNormal="100" workbookViewId="0">
      <selection activeCell="M1" sqref="M1"/>
    </sheetView>
  </sheetViews>
  <sheetFormatPr defaultColWidth="9.140625" defaultRowHeight="15.75"/>
  <cols>
    <col min="1" max="12" width="0" style="16" hidden="1" customWidth="1"/>
    <col min="13" max="13" width="54.42578125" style="16" customWidth="1"/>
    <col min="14" max="14" width="16.5703125" style="16" customWidth="1"/>
    <col min="15" max="15" width="14.140625" style="16" customWidth="1"/>
    <col min="16" max="16" width="14.28515625" style="16" customWidth="1"/>
    <col min="17" max="17" width="13.7109375" style="16" customWidth="1"/>
    <col min="18" max="18" width="0" style="16" hidden="1" customWidth="1"/>
    <col min="19" max="19" width="19.140625" style="33" customWidth="1"/>
    <col min="20" max="20" width="14.5703125" style="16" customWidth="1"/>
    <col min="21" max="21" width="14" style="16" customWidth="1"/>
    <col min="22" max="254" width="9.140625" style="16" customWidth="1"/>
    <col min="255" max="16384" width="9.140625" style="16"/>
  </cols>
  <sheetData>
    <row r="1" spans="1:254" ht="4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7" t="s">
        <v>242</v>
      </c>
      <c r="M1" s="17"/>
      <c r="N1" s="60"/>
      <c r="O1" s="90" t="s">
        <v>490</v>
      </c>
      <c r="P1" s="90"/>
      <c r="Q1" s="90"/>
      <c r="R1" s="15"/>
    </row>
    <row r="2" spans="1:254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7" t="s">
        <v>241</v>
      </c>
      <c r="M2" s="17"/>
      <c r="N2" s="17"/>
      <c r="O2" s="17"/>
      <c r="P2" s="17"/>
      <c r="Q2" s="17"/>
      <c r="R2" s="15"/>
    </row>
    <row r="3" spans="1:254" ht="61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93" t="s">
        <v>321</v>
      </c>
      <c r="M3" s="93"/>
      <c r="N3" s="93"/>
      <c r="O3" s="93"/>
      <c r="P3" s="93"/>
      <c r="Q3" s="93"/>
      <c r="R3" s="15"/>
    </row>
    <row r="4" spans="1:254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8"/>
      <c r="M4" s="18"/>
      <c r="N4" s="18"/>
      <c r="O4" s="18"/>
      <c r="P4" s="18"/>
      <c r="Q4" s="19" t="s">
        <v>249</v>
      </c>
      <c r="R4" s="15"/>
    </row>
    <row r="5" spans="1:254" ht="83.25" customHeight="1">
      <c r="A5" s="3"/>
      <c r="B5" s="3" t="s">
        <v>233</v>
      </c>
      <c r="C5" s="3" t="s">
        <v>240</v>
      </c>
      <c r="D5" s="3" t="s">
        <v>239</v>
      </c>
      <c r="E5" s="3" t="s">
        <v>238</v>
      </c>
      <c r="F5" s="3"/>
      <c r="G5" s="3"/>
      <c r="H5" s="3"/>
      <c r="I5" s="3"/>
      <c r="J5" s="3" t="s">
        <v>237</v>
      </c>
      <c r="K5" s="3" t="s">
        <v>236</v>
      </c>
      <c r="L5" s="4" t="s">
        <v>235</v>
      </c>
      <c r="M5" s="5" t="s">
        <v>234</v>
      </c>
      <c r="N5" s="5" t="s">
        <v>232</v>
      </c>
      <c r="O5" s="5" t="s">
        <v>322</v>
      </c>
      <c r="P5" s="5" t="s">
        <v>323</v>
      </c>
      <c r="Q5" s="5" t="s">
        <v>248</v>
      </c>
      <c r="R5" s="15"/>
    </row>
    <row r="6" spans="1:254" s="28" customFormat="1" ht="60" customHeight="1">
      <c r="A6" s="23"/>
      <c r="B6" s="89" t="s">
        <v>63</v>
      </c>
      <c r="C6" s="89"/>
      <c r="D6" s="89"/>
      <c r="E6" s="32">
        <v>801</v>
      </c>
      <c r="F6" s="86"/>
      <c r="G6" s="86"/>
      <c r="H6" s="86"/>
      <c r="I6" s="86"/>
      <c r="J6" s="29" t="s">
        <v>74</v>
      </c>
      <c r="K6" s="30">
        <v>240</v>
      </c>
      <c r="L6" s="31"/>
      <c r="M6" s="24" t="s">
        <v>324</v>
      </c>
      <c r="N6" s="25" t="s">
        <v>73</v>
      </c>
      <c r="O6" s="26">
        <f>O7+O12+O17+O19+O21+O23</f>
        <v>34819.1</v>
      </c>
      <c r="P6" s="26">
        <f>P7+P12+P17+P19+P21+P23</f>
        <v>9576.6999999999971</v>
      </c>
      <c r="Q6" s="57">
        <f>P6/O6</f>
        <v>0.27504157201076412</v>
      </c>
      <c r="R6" s="27"/>
      <c r="S6" s="47"/>
      <c r="U6" s="48"/>
    </row>
    <row r="7" spans="1:254" s="45" customFormat="1" ht="47.25" customHeight="1">
      <c r="A7" s="36"/>
      <c r="B7" s="87" t="s">
        <v>69</v>
      </c>
      <c r="C7" s="87"/>
      <c r="D7" s="87"/>
      <c r="E7" s="37">
        <v>801</v>
      </c>
      <c r="F7" s="88"/>
      <c r="G7" s="88"/>
      <c r="H7" s="88"/>
      <c r="I7" s="88"/>
      <c r="J7" s="38" t="s">
        <v>96</v>
      </c>
      <c r="K7" s="39">
        <v>240</v>
      </c>
      <c r="L7" s="40"/>
      <c r="M7" s="41" t="s">
        <v>72</v>
      </c>
      <c r="N7" s="42" t="s">
        <v>71</v>
      </c>
      <c r="O7" s="43">
        <f>O8+O9+O10+O11</f>
        <v>13646.400000000001</v>
      </c>
      <c r="P7" s="43">
        <f>P8+P9+P10+P11</f>
        <v>3811.2</v>
      </c>
      <c r="Q7" s="58">
        <f t="shared" ref="Q7:Q151" si="0">P7/O7</f>
        <v>0.27928244811818498</v>
      </c>
      <c r="R7" s="44"/>
      <c r="S7" s="49"/>
      <c r="T7" s="50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</row>
    <row r="8" spans="1:254" s="33" customFormat="1" ht="45.75" customHeight="1">
      <c r="A8" s="6"/>
      <c r="B8" s="84" t="s">
        <v>98</v>
      </c>
      <c r="C8" s="84"/>
      <c r="D8" s="84"/>
      <c r="E8" s="10">
        <v>801</v>
      </c>
      <c r="F8" s="85"/>
      <c r="G8" s="85"/>
      <c r="H8" s="85"/>
      <c r="I8" s="85"/>
      <c r="J8" s="7" t="s">
        <v>98</v>
      </c>
      <c r="K8" s="8">
        <v>850</v>
      </c>
      <c r="L8" s="9"/>
      <c r="M8" s="21" t="s">
        <v>99</v>
      </c>
      <c r="N8" s="11" t="s">
        <v>97</v>
      </c>
      <c r="O8" s="22">
        <v>9613.4</v>
      </c>
      <c r="P8" s="22">
        <v>3130.9</v>
      </c>
      <c r="Q8" s="59">
        <f t="shared" si="0"/>
        <v>0.32568082052135561</v>
      </c>
      <c r="R8" s="20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</row>
    <row r="9" spans="1:254" s="33" customFormat="1" ht="45.75" customHeight="1">
      <c r="A9" s="6"/>
      <c r="B9" s="84" t="s">
        <v>96</v>
      </c>
      <c r="C9" s="84"/>
      <c r="D9" s="84"/>
      <c r="E9" s="10">
        <v>801</v>
      </c>
      <c r="F9" s="85"/>
      <c r="G9" s="85"/>
      <c r="H9" s="85"/>
      <c r="I9" s="85"/>
      <c r="J9" s="7" t="s">
        <v>96</v>
      </c>
      <c r="K9" s="8">
        <v>240</v>
      </c>
      <c r="L9" s="9"/>
      <c r="M9" s="21" t="s">
        <v>325</v>
      </c>
      <c r="N9" s="11" t="s">
        <v>95</v>
      </c>
      <c r="O9" s="22">
        <v>848.1</v>
      </c>
      <c r="P9" s="22">
        <v>661.6</v>
      </c>
      <c r="Q9" s="59">
        <f t="shared" si="0"/>
        <v>0.7800966867114727</v>
      </c>
      <c r="R9" s="20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</row>
    <row r="10" spans="1:254" ht="45" customHeight="1">
      <c r="A10" s="6"/>
      <c r="B10" s="84" t="s">
        <v>68</v>
      </c>
      <c r="C10" s="84"/>
      <c r="D10" s="84"/>
      <c r="E10" s="10">
        <v>804</v>
      </c>
      <c r="F10" s="85"/>
      <c r="G10" s="85"/>
      <c r="H10" s="85"/>
      <c r="I10" s="85"/>
      <c r="J10" s="7" t="s">
        <v>68</v>
      </c>
      <c r="K10" s="8">
        <v>240</v>
      </c>
      <c r="L10" s="9"/>
      <c r="M10" s="21" t="s">
        <v>70</v>
      </c>
      <c r="N10" s="11" t="s">
        <v>67</v>
      </c>
      <c r="O10" s="22">
        <v>174.7</v>
      </c>
      <c r="P10" s="22">
        <v>18.7</v>
      </c>
      <c r="Q10" s="59">
        <f t="shared" si="0"/>
        <v>0.1070406410990269</v>
      </c>
      <c r="R10" s="20"/>
    </row>
    <row r="11" spans="1:254" ht="42.75" customHeight="1">
      <c r="A11" s="6"/>
      <c r="B11" s="68"/>
      <c r="C11" s="68"/>
      <c r="D11" s="68"/>
      <c r="E11" s="10"/>
      <c r="F11" s="69"/>
      <c r="G11" s="69"/>
      <c r="H11" s="69"/>
      <c r="I11" s="69"/>
      <c r="J11" s="7"/>
      <c r="K11" s="8"/>
      <c r="L11" s="9"/>
      <c r="M11" s="21" t="s">
        <v>326</v>
      </c>
      <c r="N11" s="11" t="s">
        <v>327</v>
      </c>
      <c r="O11" s="22">
        <v>3010.2</v>
      </c>
      <c r="P11" s="22">
        <v>0</v>
      </c>
      <c r="Q11" s="59">
        <f t="shared" si="0"/>
        <v>0</v>
      </c>
      <c r="R11" s="20"/>
    </row>
    <row r="12" spans="1:254" s="45" customFormat="1" ht="34.5" customHeight="1">
      <c r="A12" s="36"/>
      <c r="B12" s="87" t="s">
        <v>86</v>
      </c>
      <c r="C12" s="87"/>
      <c r="D12" s="87"/>
      <c r="E12" s="37">
        <v>801</v>
      </c>
      <c r="F12" s="88"/>
      <c r="G12" s="88"/>
      <c r="H12" s="88"/>
      <c r="I12" s="88"/>
      <c r="J12" s="38" t="s">
        <v>85</v>
      </c>
      <c r="K12" s="39">
        <v>240</v>
      </c>
      <c r="L12" s="40"/>
      <c r="M12" s="41" t="s">
        <v>94</v>
      </c>
      <c r="N12" s="42" t="s">
        <v>93</v>
      </c>
      <c r="O12" s="43">
        <f>O13+O14+O15+O16</f>
        <v>5825.9</v>
      </c>
      <c r="P12" s="43">
        <f>P13+P14+P15+P16</f>
        <v>1541.1</v>
      </c>
      <c r="Q12" s="58">
        <f t="shared" si="0"/>
        <v>0.26452565268885492</v>
      </c>
      <c r="R12" s="44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</row>
    <row r="13" spans="1:254" s="33" customFormat="1" ht="48.75" customHeight="1">
      <c r="A13" s="6"/>
      <c r="B13" s="84" t="s">
        <v>91</v>
      </c>
      <c r="C13" s="84"/>
      <c r="D13" s="84"/>
      <c r="E13" s="10">
        <v>801</v>
      </c>
      <c r="F13" s="85"/>
      <c r="G13" s="85"/>
      <c r="H13" s="85"/>
      <c r="I13" s="85"/>
      <c r="J13" s="7" t="s">
        <v>91</v>
      </c>
      <c r="K13" s="8">
        <v>850</v>
      </c>
      <c r="L13" s="9"/>
      <c r="M13" s="21" t="s">
        <v>92</v>
      </c>
      <c r="N13" s="11" t="s">
        <v>90</v>
      </c>
      <c r="O13" s="22">
        <v>5793</v>
      </c>
      <c r="P13" s="22">
        <v>1538.1</v>
      </c>
      <c r="Q13" s="59">
        <f t="shared" si="0"/>
        <v>0.26551009839461415</v>
      </c>
      <c r="R13" s="20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</row>
    <row r="14" spans="1:254" s="33" customFormat="1" ht="45.75" customHeight="1">
      <c r="A14" s="6"/>
      <c r="B14" s="84" t="s">
        <v>96</v>
      </c>
      <c r="C14" s="84"/>
      <c r="D14" s="84"/>
      <c r="E14" s="10">
        <v>801</v>
      </c>
      <c r="F14" s="85"/>
      <c r="G14" s="85"/>
      <c r="H14" s="85"/>
      <c r="I14" s="85"/>
      <c r="J14" s="7" t="s">
        <v>96</v>
      </c>
      <c r="K14" s="8">
        <v>240</v>
      </c>
      <c r="L14" s="9"/>
      <c r="M14" s="21" t="s">
        <v>325</v>
      </c>
      <c r="N14" s="11" t="s">
        <v>328</v>
      </c>
      <c r="O14" s="22">
        <v>3</v>
      </c>
      <c r="P14" s="22">
        <v>3</v>
      </c>
      <c r="Q14" s="59">
        <f t="shared" ref="Q14" si="1">P14/O14</f>
        <v>1</v>
      </c>
      <c r="R14" s="20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s="33" customFormat="1" ht="31.5" customHeight="1">
      <c r="A15" s="6"/>
      <c r="B15" s="84" t="s">
        <v>88</v>
      </c>
      <c r="C15" s="84"/>
      <c r="D15" s="84"/>
      <c r="E15" s="10">
        <v>801</v>
      </c>
      <c r="F15" s="85"/>
      <c r="G15" s="85"/>
      <c r="H15" s="85"/>
      <c r="I15" s="85"/>
      <c r="J15" s="7" t="s">
        <v>88</v>
      </c>
      <c r="K15" s="8">
        <v>240</v>
      </c>
      <c r="L15" s="9"/>
      <c r="M15" s="21" t="s">
        <v>89</v>
      </c>
      <c r="N15" s="11" t="s">
        <v>87</v>
      </c>
      <c r="O15" s="22">
        <v>20</v>
      </c>
      <c r="P15" s="22">
        <v>0</v>
      </c>
      <c r="Q15" s="59">
        <f t="shared" si="0"/>
        <v>0</v>
      </c>
      <c r="R15" s="20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s="33" customFormat="1" ht="20.25" customHeight="1">
      <c r="A16" s="6"/>
      <c r="B16" s="84" t="s">
        <v>85</v>
      </c>
      <c r="C16" s="84"/>
      <c r="D16" s="84"/>
      <c r="E16" s="10">
        <v>801</v>
      </c>
      <c r="F16" s="85"/>
      <c r="G16" s="85"/>
      <c r="H16" s="85"/>
      <c r="I16" s="85"/>
      <c r="J16" s="7" t="s">
        <v>85</v>
      </c>
      <c r="K16" s="8">
        <v>240</v>
      </c>
      <c r="L16" s="9"/>
      <c r="M16" s="21" t="s">
        <v>329</v>
      </c>
      <c r="N16" s="11" t="s">
        <v>330</v>
      </c>
      <c r="O16" s="22">
        <v>9.9</v>
      </c>
      <c r="P16" s="22">
        <v>0</v>
      </c>
      <c r="Q16" s="59">
        <f t="shared" si="0"/>
        <v>0</v>
      </c>
      <c r="R16" s="20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0" s="46" customFormat="1" ht="32.25" customHeight="1">
      <c r="A17" s="36"/>
      <c r="B17" s="87" t="s">
        <v>81</v>
      </c>
      <c r="C17" s="87"/>
      <c r="D17" s="87"/>
      <c r="E17" s="37">
        <v>801</v>
      </c>
      <c r="F17" s="88"/>
      <c r="G17" s="88"/>
      <c r="H17" s="88"/>
      <c r="I17" s="88"/>
      <c r="J17" s="38" t="s">
        <v>80</v>
      </c>
      <c r="K17" s="39">
        <v>240</v>
      </c>
      <c r="L17" s="40"/>
      <c r="M17" s="41" t="s">
        <v>84</v>
      </c>
      <c r="N17" s="42" t="s">
        <v>83</v>
      </c>
      <c r="O17" s="43">
        <f>O18</f>
        <v>2243.3000000000002</v>
      </c>
      <c r="P17" s="43">
        <f>P18</f>
        <v>635.9</v>
      </c>
      <c r="Q17" s="58">
        <f t="shared" si="0"/>
        <v>0.2834663219364329</v>
      </c>
      <c r="R17" s="44"/>
      <c r="S17" s="45"/>
    </row>
    <row r="18" spans="1:20" ht="45" customHeight="1">
      <c r="A18" s="6"/>
      <c r="B18" s="84" t="s">
        <v>80</v>
      </c>
      <c r="C18" s="84"/>
      <c r="D18" s="84"/>
      <c r="E18" s="10">
        <v>801</v>
      </c>
      <c r="F18" s="85"/>
      <c r="G18" s="85"/>
      <c r="H18" s="85"/>
      <c r="I18" s="85"/>
      <c r="J18" s="7" t="s">
        <v>80</v>
      </c>
      <c r="K18" s="8">
        <v>240</v>
      </c>
      <c r="L18" s="9"/>
      <c r="M18" s="21" t="s">
        <v>82</v>
      </c>
      <c r="N18" s="11" t="s">
        <v>79</v>
      </c>
      <c r="O18" s="22">
        <v>2243.3000000000002</v>
      </c>
      <c r="P18" s="22">
        <v>635.9</v>
      </c>
      <c r="Q18" s="59">
        <f t="shared" si="0"/>
        <v>0.2834663219364329</v>
      </c>
      <c r="R18" s="20"/>
    </row>
    <row r="19" spans="1:20" s="46" customFormat="1" ht="46.5" customHeight="1">
      <c r="A19" s="36"/>
      <c r="B19" s="87" t="s">
        <v>155</v>
      </c>
      <c r="C19" s="87"/>
      <c r="D19" s="87"/>
      <c r="E19" s="37">
        <v>702</v>
      </c>
      <c r="F19" s="88"/>
      <c r="G19" s="88"/>
      <c r="H19" s="88"/>
      <c r="I19" s="88"/>
      <c r="J19" s="38" t="s">
        <v>154</v>
      </c>
      <c r="K19" s="39">
        <v>850</v>
      </c>
      <c r="L19" s="40"/>
      <c r="M19" s="41" t="s">
        <v>157</v>
      </c>
      <c r="N19" s="42" t="s">
        <v>156</v>
      </c>
      <c r="O19" s="43">
        <f>O20</f>
        <v>11235.1</v>
      </c>
      <c r="P19" s="43">
        <f>P20</f>
        <v>3119.7</v>
      </c>
      <c r="Q19" s="58">
        <f t="shared" si="0"/>
        <v>0.27767443102420092</v>
      </c>
      <c r="R19" s="44"/>
      <c r="S19" s="45"/>
    </row>
    <row r="20" spans="1:20" ht="44.25" customHeight="1">
      <c r="A20" s="6"/>
      <c r="B20" s="84" t="s">
        <v>154</v>
      </c>
      <c r="C20" s="84"/>
      <c r="D20" s="84"/>
      <c r="E20" s="10">
        <v>702</v>
      </c>
      <c r="F20" s="85"/>
      <c r="G20" s="85"/>
      <c r="H20" s="85"/>
      <c r="I20" s="85"/>
      <c r="J20" s="7" t="s">
        <v>154</v>
      </c>
      <c r="K20" s="8">
        <v>850</v>
      </c>
      <c r="L20" s="9"/>
      <c r="M20" s="21" t="s">
        <v>111</v>
      </c>
      <c r="N20" s="11" t="s">
        <v>153</v>
      </c>
      <c r="O20" s="22">
        <v>11235.1</v>
      </c>
      <c r="P20" s="22">
        <v>3119.7</v>
      </c>
      <c r="Q20" s="59">
        <f t="shared" si="0"/>
        <v>0.27767443102420092</v>
      </c>
      <c r="R20" s="20"/>
    </row>
    <row r="21" spans="1:20" s="46" customFormat="1" ht="45" customHeight="1">
      <c r="A21" s="36"/>
      <c r="B21" s="87" t="s">
        <v>62</v>
      </c>
      <c r="C21" s="87"/>
      <c r="D21" s="87"/>
      <c r="E21" s="37">
        <v>804</v>
      </c>
      <c r="F21" s="88"/>
      <c r="G21" s="88"/>
      <c r="H21" s="88"/>
      <c r="I21" s="88"/>
      <c r="J21" s="38" t="s">
        <v>61</v>
      </c>
      <c r="K21" s="39">
        <v>240</v>
      </c>
      <c r="L21" s="40"/>
      <c r="M21" s="41" t="s">
        <v>66</v>
      </c>
      <c r="N21" s="42" t="s">
        <v>65</v>
      </c>
      <c r="O21" s="43">
        <f>O22</f>
        <v>1728.2</v>
      </c>
      <c r="P21" s="43">
        <f>P22</f>
        <v>427.5</v>
      </c>
      <c r="Q21" s="58">
        <f t="shared" si="0"/>
        <v>0.24736720287003819</v>
      </c>
      <c r="R21" s="44"/>
      <c r="S21" s="45"/>
    </row>
    <row r="22" spans="1:20" ht="43.5" customHeight="1">
      <c r="A22" s="6"/>
      <c r="B22" s="84" t="s">
        <v>61</v>
      </c>
      <c r="C22" s="84"/>
      <c r="D22" s="84"/>
      <c r="E22" s="10">
        <v>804</v>
      </c>
      <c r="F22" s="85"/>
      <c r="G22" s="85"/>
      <c r="H22" s="85"/>
      <c r="I22" s="85"/>
      <c r="J22" s="7" t="s">
        <v>61</v>
      </c>
      <c r="K22" s="8">
        <v>240</v>
      </c>
      <c r="L22" s="9"/>
      <c r="M22" s="21" t="s">
        <v>260</v>
      </c>
      <c r="N22" s="11" t="s">
        <v>60</v>
      </c>
      <c r="O22" s="22">
        <v>1728.2</v>
      </c>
      <c r="P22" s="22">
        <v>427.5</v>
      </c>
      <c r="Q22" s="59">
        <f t="shared" si="0"/>
        <v>0.24736720287003819</v>
      </c>
      <c r="R22" s="20"/>
    </row>
    <row r="23" spans="1:20" s="46" customFormat="1" ht="46.5" customHeight="1">
      <c r="A23" s="36"/>
      <c r="B23" s="87" t="s">
        <v>75</v>
      </c>
      <c r="C23" s="87"/>
      <c r="D23" s="87"/>
      <c r="E23" s="37">
        <v>801</v>
      </c>
      <c r="F23" s="88"/>
      <c r="G23" s="88"/>
      <c r="H23" s="88"/>
      <c r="I23" s="88"/>
      <c r="J23" s="38" t="s">
        <v>74</v>
      </c>
      <c r="K23" s="39">
        <v>240</v>
      </c>
      <c r="L23" s="40"/>
      <c r="M23" s="41" t="s">
        <v>78</v>
      </c>
      <c r="N23" s="42" t="s">
        <v>77</v>
      </c>
      <c r="O23" s="43">
        <f>O24</f>
        <v>140.19999999999999</v>
      </c>
      <c r="P23" s="43">
        <f>P24</f>
        <v>41.3</v>
      </c>
      <c r="Q23" s="58">
        <f t="shared" si="0"/>
        <v>0.29457917261055633</v>
      </c>
      <c r="R23" s="44"/>
      <c r="S23" s="45"/>
    </row>
    <row r="24" spans="1:20" ht="21.75" customHeight="1">
      <c r="A24" s="6"/>
      <c r="B24" s="84" t="s">
        <v>74</v>
      </c>
      <c r="C24" s="84"/>
      <c r="D24" s="84"/>
      <c r="E24" s="10">
        <v>801</v>
      </c>
      <c r="F24" s="85"/>
      <c r="G24" s="85"/>
      <c r="H24" s="85"/>
      <c r="I24" s="85"/>
      <c r="J24" s="7" t="s">
        <v>74</v>
      </c>
      <c r="K24" s="8">
        <v>240</v>
      </c>
      <c r="L24" s="9"/>
      <c r="M24" s="21" t="s">
        <v>76</v>
      </c>
      <c r="N24" s="11" t="s">
        <v>331</v>
      </c>
      <c r="O24" s="22">
        <v>140.19999999999999</v>
      </c>
      <c r="P24" s="22">
        <v>41.3</v>
      </c>
      <c r="Q24" s="59">
        <f t="shared" si="0"/>
        <v>0.29457917261055633</v>
      </c>
      <c r="R24" s="20"/>
    </row>
    <row r="25" spans="1:20" s="28" customFormat="1" ht="46.5" customHeight="1">
      <c r="A25" s="23"/>
      <c r="B25" s="89" t="s">
        <v>34</v>
      </c>
      <c r="C25" s="89"/>
      <c r="D25" s="89"/>
      <c r="E25" s="32">
        <v>701</v>
      </c>
      <c r="F25" s="86"/>
      <c r="G25" s="86"/>
      <c r="H25" s="86"/>
      <c r="I25" s="86"/>
      <c r="J25" s="29" t="s">
        <v>159</v>
      </c>
      <c r="K25" s="30">
        <v>240</v>
      </c>
      <c r="L25" s="31"/>
      <c r="M25" s="24" t="s">
        <v>332</v>
      </c>
      <c r="N25" s="25" t="s">
        <v>39</v>
      </c>
      <c r="O25" s="26">
        <f>O26+O32+O41+O44+O54+O59</f>
        <v>366908.99999999994</v>
      </c>
      <c r="P25" s="26">
        <f>P26+P32+P41+P44+P54+P59</f>
        <v>86001.5</v>
      </c>
      <c r="Q25" s="57">
        <f t="shared" si="0"/>
        <v>0.23439463191145493</v>
      </c>
      <c r="R25" s="27"/>
      <c r="S25" s="34"/>
      <c r="T25" s="48"/>
    </row>
    <row r="26" spans="1:20" s="28" customFormat="1" ht="45.75" customHeight="1">
      <c r="A26" s="23"/>
      <c r="B26" s="89" t="s">
        <v>33</v>
      </c>
      <c r="C26" s="89"/>
      <c r="D26" s="89"/>
      <c r="E26" s="32">
        <v>701</v>
      </c>
      <c r="F26" s="86"/>
      <c r="G26" s="86"/>
      <c r="H26" s="86"/>
      <c r="I26" s="86"/>
      <c r="J26" s="29" t="s">
        <v>159</v>
      </c>
      <c r="K26" s="30">
        <v>240</v>
      </c>
      <c r="L26" s="31"/>
      <c r="M26" s="24" t="s">
        <v>333</v>
      </c>
      <c r="N26" s="25" t="s">
        <v>38</v>
      </c>
      <c r="O26" s="26">
        <f>O27</f>
        <v>132195.9</v>
      </c>
      <c r="P26" s="26">
        <f>P27</f>
        <v>31572.1</v>
      </c>
      <c r="Q26" s="57">
        <f t="shared" si="0"/>
        <v>0.23882813309641221</v>
      </c>
      <c r="R26" s="27"/>
      <c r="S26" s="34"/>
    </row>
    <row r="27" spans="1:20" s="46" customFormat="1" ht="34.5" customHeight="1">
      <c r="A27" s="36"/>
      <c r="B27" s="87" t="s">
        <v>32</v>
      </c>
      <c r="C27" s="87"/>
      <c r="D27" s="87"/>
      <c r="E27" s="37">
        <v>701</v>
      </c>
      <c r="F27" s="88"/>
      <c r="G27" s="88"/>
      <c r="H27" s="88"/>
      <c r="I27" s="88"/>
      <c r="J27" s="38" t="s">
        <v>159</v>
      </c>
      <c r="K27" s="39">
        <v>240</v>
      </c>
      <c r="L27" s="40"/>
      <c r="M27" s="41" t="s">
        <v>37</v>
      </c>
      <c r="N27" s="42" t="s">
        <v>36</v>
      </c>
      <c r="O27" s="43">
        <f>O28+O29+O30+O31</f>
        <v>132195.9</v>
      </c>
      <c r="P27" s="43">
        <f>P28+P29+P30+P31</f>
        <v>31572.1</v>
      </c>
      <c r="Q27" s="58">
        <f t="shared" si="0"/>
        <v>0.23882813309641221</v>
      </c>
      <c r="R27" s="44"/>
      <c r="S27" s="49"/>
      <c r="T27" s="50"/>
    </row>
    <row r="28" spans="1:20" ht="30" customHeight="1">
      <c r="A28" s="6"/>
      <c r="B28" s="84" t="s">
        <v>162</v>
      </c>
      <c r="C28" s="84"/>
      <c r="D28" s="84"/>
      <c r="E28" s="10">
        <v>701</v>
      </c>
      <c r="F28" s="85"/>
      <c r="G28" s="85"/>
      <c r="H28" s="85"/>
      <c r="I28" s="85"/>
      <c r="J28" s="7" t="s">
        <v>162</v>
      </c>
      <c r="K28" s="8">
        <v>850</v>
      </c>
      <c r="L28" s="9"/>
      <c r="M28" s="21" t="s">
        <v>163</v>
      </c>
      <c r="N28" s="11" t="s">
        <v>161</v>
      </c>
      <c r="O28" s="22">
        <v>21933.599999999999</v>
      </c>
      <c r="P28" s="22">
        <v>6623.1</v>
      </c>
      <c r="Q28" s="59">
        <f t="shared" si="0"/>
        <v>0.30196137432979542</v>
      </c>
      <c r="R28" s="20"/>
    </row>
    <row r="29" spans="1:20" ht="30" customHeight="1">
      <c r="A29" s="6"/>
      <c r="B29" s="76"/>
      <c r="C29" s="76"/>
      <c r="D29" s="76"/>
      <c r="E29" s="10"/>
      <c r="F29" s="77"/>
      <c r="G29" s="77"/>
      <c r="H29" s="77"/>
      <c r="I29" s="77"/>
      <c r="J29" s="7"/>
      <c r="K29" s="8"/>
      <c r="L29" s="9"/>
      <c r="M29" s="21" t="s">
        <v>334</v>
      </c>
      <c r="N29" s="11" t="s">
        <v>335</v>
      </c>
      <c r="O29" s="22">
        <v>99.9</v>
      </c>
      <c r="P29" s="22">
        <v>99</v>
      </c>
      <c r="Q29" s="59">
        <f t="shared" si="0"/>
        <v>0.99099099099099097</v>
      </c>
      <c r="R29" s="20"/>
    </row>
    <row r="30" spans="1:20" ht="61.5" customHeight="1">
      <c r="A30" s="6"/>
      <c r="B30" s="84" t="s">
        <v>159</v>
      </c>
      <c r="C30" s="84"/>
      <c r="D30" s="84"/>
      <c r="E30" s="10">
        <v>701</v>
      </c>
      <c r="F30" s="85"/>
      <c r="G30" s="85"/>
      <c r="H30" s="85"/>
      <c r="I30" s="85"/>
      <c r="J30" s="7" t="s">
        <v>159</v>
      </c>
      <c r="K30" s="8">
        <v>240</v>
      </c>
      <c r="L30" s="9"/>
      <c r="M30" s="21" t="s">
        <v>160</v>
      </c>
      <c r="N30" s="11" t="s">
        <v>158</v>
      </c>
      <c r="O30" s="22">
        <v>100435.6</v>
      </c>
      <c r="P30" s="22">
        <v>22700</v>
      </c>
      <c r="Q30" s="59">
        <f t="shared" si="0"/>
        <v>0.22601547658400009</v>
      </c>
      <c r="R30" s="20"/>
    </row>
    <row r="31" spans="1:20" ht="73.5" customHeight="1">
      <c r="A31" s="6"/>
      <c r="B31" s="84" t="s">
        <v>31</v>
      </c>
      <c r="C31" s="84"/>
      <c r="D31" s="84"/>
      <c r="E31" s="10">
        <v>1004</v>
      </c>
      <c r="F31" s="85"/>
      <c r="G31" s="85"/>
      <c r="H31" s="85"/>
      <c r="I31" s="85"/>
      <c r="J31" s="7" t="s">
        <v>31</v>
      </c>
      <c r="K31" s="8">
        <v>310</v>
      </c>
      <c r="L31" s="9"/>
      <c r="M31" s="21" t="s">
        <v>35</v>
      </c>
      <c r="N31" s="11" t="s">
        <v>30</v>
      </c>
      <c r="O31" s="22">
        <v>9726.7999999999993</v>
      </c>
      <c r="P31" s="22">
        <v>2150</v>
      </c>
      <c r="Q31" s="59">
        <f t="shared" si="0"/>
        <v>0.22103877945470249</v>
      </c>
      <c r="R31" s="20"/>
    </row>
    <row r="32" spans="1:20" s="28" customFormat="1" ht="44.25" customHeight="1">
      <c r="A32" s="23"/>
      <c r="B32" s="89" t="s">
        <v>140</v>
      </c>
      <c r="C32" s="89"/>
      <c r="D32" s="89"/>
      <c r="E32" s="32">
        <v>702</v>
      </c>
      <c r="F32" s="86"/>
      <c r="G32" s="86"/>
      <c r="H32" s="86"/>
      <c r="I32" s="86"/>
      <c r="J32" s="29" t="s">
        <v>138</v>
      </c>
      <c r="K32" s="30">
        <v>240</v>
      </c>
      <c r="L32" s="31"/>
      <c r="M32" s="24" t="s">
        <v>336</v>
      </c>
      <c r="N32" s="25" t="s">
        <v>152</v>
      </c>
      <c r="O32" s="26">
        <f>O33+O39</f>
        <v>188375.30000000002</v>
      </c>
      <c r="P32" s="26">
        <f>P33+P39</f>
        <v>46189.3</v>
      </c>
      <c r="Q32" s="57">
        <f t="shared" si="0"/>
        <v>0.24519828236504468</v>
      </c>
      <c r="R32" s="27"/>
      <c r="S32" s="34"/>
    </row>
    <row r="33" spans="1:20" s="46" customFormat="1" ht="32.25" customHeight="1">
      <c r="A33" s="36"/>
      <c r="B33" s="87" t="s">
        <v>139</v>
      </c>
      <c r="C33" s="87"/>
      <c r="D33" s="87"/>
      <c r="E33" s="37">
        <v>702</v>
      </c>
      <c r="F33" s="88"/>
      <c r="G33" s="88"/>
      <c r="H33" s="88"/>
      <c r="I33" s="88"/>
      <c r="J33" s="38" t="s">
        <v>138</v>
      </c>
      <c r="K33" s="39">
        <v>240</v>
      </c>
      <c r="L33" s="40"/>
      <c r="M33" s="41" t="s">
        <v>151</v>
      </c>
      <c r="N33" s="42" t="s">
        <v>150</v>
      </c>
      <c r="O33" s="43">
        <f>O34+O35+O36+O37+O38</f>
        <v>171692.2</v>
      </c>
      <c r="P33" s="43">
        <f>P34+P35+P36+P37+P38</f>
        <v>46189.3</v>
      </c>
      <c r="Q33" s="58">
        <f t="shared" si="0"/>
        <v>0.26902386945941631</v>
      </c>
      <c r="R33" s="44"/>
      <c r="S33" s="49"/>
      <c r="T33" s="50"/>
    </row>
    <row r="34" spans="1:20" ht="33.75" customHeight="1">
      <c r="A34" s="6"/>
      <c r="B34" s="84" t="s">
        <v>148</v>
      </c>
      <c r="C34" s="84"/>
      <c r="D34" s="84"/>
      <c r="E34" s="10">
        <v>702</v>
      </c>
      <c r="F34" s="85"/>
      <c r="G34" s="85"/>
      <c r="H34" s="85"/>
      <c r="I34" s="85"/>
      <c r="J34" s="7" t="s">
        <v>148</v>
      </c>
      <c r="K34" s="8">
        <v>850</v>
      </c>
      <c r="L34" s="9"/>
      <c r="M34" s="21" t="s">
        <v>149</v>
      </c>
      <c r="N34" s="11" t="s">
        <v>147</v>
      </c>
      <c r="O34" s="22">
        <v>27710.799999999999</v>
      </c>
      <c r="P34" s="22">
        <v>9844.2000000000007</v>
      </c>
      <c r="Q34" s="59">
        <f t="shared" si="0"/>
        <v>0.3552477734312976</v>
      </c>
      <c r="R34" s="20"/>
    </row>
    <row r="35" spans="1:20" ht="33.75" customHeight="1">
      <c r="A35" s="6"/>
      <c r="B35" s="76"/>
      <c r="C35" s="76"/>
      <c r="D35" s="76"/>
      <c r="E35" s="10"/>
      <c r="F35" s="77"/>
      <c r="G35" s="77"/>
      <c r="H35" s="77"/>
      <c r="I35" s="77"/>
      <c r="J35" s="7"/>
      <c r="K35" s="8"/>
      <c r="L35" s="9"/>
      <c r="M35" s="21" t="s">
        <v>334</v>
      </c>
      <c r="N35" s="11" t="s">
        <v>337</v>
      </c>
      <c r="O35" s="22">
        <v>99.9</v>
      </c>
      <c r="P35" s="22">
        <v>99.9</v>
      </c>
      <c r="Q35" s="59">
        <f t="shared" si="0"/>
        <v>1</v>
      </c>
      <c r="R35" s="20"/>
    </row>
    <row r="36" spans="1:20" ht="20.25" customHeight="1">
      <c r="A36" s="6"/>
      <c r="B36" s="84" t="s">
        <v>145</v>
      </c>
      <c r="C36" s="84"/>
      <c r="D36" s="84"/>
      <c r="E36" s="10">
        <v>702</v>
      </c>
      <c r="F36" s="85"/>
      <c r="G36" s="85"/>
      <c r="H36" s="85"/>
      <c r="I36" s="85"/>
      <c r="J36" s="7" t="s">
        <v>145</v>
      </c>
      <c r="K36" s="8">
        <v>240</v>
      </c>
      <c r="L36" s="9"/>
      <c r="M36" s="21" t="s">
        <v>146</v>
      </c>
      <c r="N36" s="11" t="s">
        <v>338</v>
      </c>
      <c r="O36" s="22">
        <v>5959.5</v>
      </c>
      <c r="P36" s="22">
        <v>1489.9</v>
      </c>
      <c r="Q36" s="59">
        <f t="shared" si="0"/>
        <v>0.25000419498280058</v>
      </c>
      <c r="R36" s="20"/>
    </row>
    <row r="37" spans="1:20" ht="108" customHeight="1">
      <c r="A37" s="6"/>
      <c r="B37" s="84" t="s">
        <v>143</v>
      </c>
      <c r="C37" s="84"/>
      <c r="D37" s="84"/>
      <c r="E37" s="10">
        <v>702</v>
      </c>
      <c r="F37" s="85"/>
      <c r="G37" s="85"/>
      <c r="H37" s="85"/>
      <c r="I37" s="85"/>
      <c r="J37" s="7" t="s">
        <v>143</v>
      </c>
      <c r="K37" s="8">
        <v>240</v>
      </c>
      <c r="L37" s="9"/>
      <c r="M37" s="21" t="s">
        <v>144</v>
      </c>
      <c r="N37" s="11" t="s">
        <v>142</v>
      </c>
      <c r="O37" s="22">
        <v>131546.70000000001</v>
      </c>
      <c r="P37" s="22">
        <v>32780</v>
      </c>
      <c r="Q37" s="59">
        <f t="shared" si="0"/>
        <v>0.2491890712575838</v>
      </c>
      <c r="R37" s="20"/>
    </row>
    <row r="38" spans="1:20" ht="49.5" customHeight="1">
      <c r="A38" s="6"/>
      <c r="B38" s="84" t="s">
        <v>138</v>
      </c>
      <c r="C38" s="84"/>
      <c r="D38" s="84"/>
      <c r="E38" s="10">
        <v>702</v>
      </c>
      <c r="F38" s="85"/>
      <c r="G38" s="85"/>
      <c r="H38" s="85"/>
      <c r="I38" s="85"/>
      <c r="J38" s="7" t="s">
        <v>138</v>
      </c>
      <c r="K38" s="8">
        <v>240</v>
      </c>
      <c r="L38" s="9"/>
      <c r="M38" s="21" t="s">
        <v>141</v>
      </c>
      <c r="N38" s="11" t="s">
        <v>259</v>
      </c>
      <c r="O38" s="22">
        <v>6375.3</v>
      </c>
      <c r="P38" s="22">
        <v>1975.3</v>
      </c>
      <c r="Q38" s="59">
        <f t="shared" si="0"/>
        <v>0.30983639985569306</v>
      </c>
      <c r="R38" s="20"/>
    </row>
    <row r="39" spans="1:20" ht="48.75" customHeight="1">
      <c r="A39" s="6"/>
      <c r="B39" s="55"/>
      <c r="C39" s="54"/>
      <c r="D39" s="54"/>
      <c r="E39" s="10"/>
      <c r="F39" s="54"/>
      <c r="G39" s="54"/>
      <c r="H39" s="54"/>
      <c r="I39" s="54"/>
      <c r="J39" s="7"/>
      <c r="K39" s="8"/>
      <c r="L39" s="9"/>
      <c r="M39" s="41" t="s">
        <v>243</v>
      </c>
      <c r="N39" s="42" t="s">
        <v>244</v>
      </c>
      <c r="O39" s="43">
        <f>O40</f>
        <v>16683.099999999999</v>
      </c>
      <c r="P39" s="43">
        <f>P40</f>
        <v>0</v>
      </c>
      <c r="Q39" s="58">
        <f t="shared" si="0"/>
        <v>0</v>
      </c>
      <c r="R39" s="20"/>
    </row>
    <row r="40" spans="1:20" ht="46.5" customHeight="1">
      <c r="A40" s="6"/>
      <c r="B40" s="55"/>
      <c r="C40" s="54"/>
      <c r="D40" s="54"/>
      <c r="E40" s="10"/>
      <c r="F40" s="54"/>
      <c r="G40" s="54"/>
      <c r="H40" s="54"/>
      <c r="I40" s="54"/>
      <c r="J40" s="7"/>
      <c r="K40" s="8"/>
      <c r="L40" s="9"/>
      <c r="M40" s="21" t="s">
        <v>339</v>
      </c>
      <c r="N40" s="11" t="s">
        <v>340</v>
      </c>
      <c r="O40" s="22">
        <v>16683.099999999999</v>
      </c>
      <c r="P40" s="22">
        <v>0</v>
      </c>
      <c r="Q40" s="59">
        <f t="shared" si="0"/>
        <v>0</v>
      </c>
      <c r="R40" s="20"/>
    </row>
    <row r="41" spans="1:20" s="28" customFormat="1" ht="46.5" customHeight="1">
      <c r="A41" s="23"/>
      <c r="B41" s="89" t="s">
        <v>110</v>
      </c>
      <c r="C41" s="89"/>
      <c r="D41" s="89"/>
      <c r="E41" s="32">
        <v>709</v>
      </c>
      <c r="F41" s="86"/>
      <c r="G41" s="86"/>
      <c r="H41" s="86"/>
      <c r="I41" s="86"/>
      <c r="J41" s="29" t="s">
        <v>108</v>
      </c>
      <c r="K41" s="30">
        <v>850</v>
      </c>
      <c r="L41" s="31"/>
      <c r="M41" s="24" t="s">
        <v>341</v>
      </c>
      <c r="N41" s="25" t="s">
        <v>114</v>
      </c>
      <c r="O41" s="26">
        <f>O42</f>
        <v>16892.599999999999</v>
      </c>
      <c r="P41" s="26">
        <f>P42</f>
        <v>4792.3</v>
      </c>
      <c r="Q41" s="57">
        <f t="shared" si="0"/>
        <v>0.28369226762014138</v>
      </c>
      <c r="R41" s="27"/>
      <c r="S41" s="34"/>
    </row>
    <row r="42" spans="1:20" s="46" customFormat="1" ht="33.75" customHeight="1">
      <c r="A42" s="36"/>
      <c r="B42" s="87" t="s">
        <v>109</v>
      </c>
      <c r="C42" s="87"/>
      <c r="D42" s="87"/>
      <c r="E42" s="37">
        <v>709</v>
      </c>
      <c r="F42" s="88"/>
      <c r="G42" s="88"/>
      <c r="H42" s="88"/>
      <c r="I42" s="88"/>
      <c r="J42" s="38" t="s">
        <v>108</v>
      </c>
      <c r="K42" s="39">
        <v>850</v>
      </c>
      <c r="L42" s="40"/>
      <c r="M42" s="41" t="s">
        <v>113</v>
      </c>
      <c r="N42" s="42" t="s">
        <v>112</v>
      </c>
      <c r="O42" s="43">
        <f>O43</f>
        <v>16892.599999999999</v>
      </c>
      <c r="P42" s="43">
        <f>P43</f>
        <v>4792.3</v>
      </c>
      <c r="Q42" s="58">
        <f t="shared" si="0"/>
        <v>0.28369226762014138</v>
      </c>
      <c r="R42" s="44"/>
      <c r="S42" s="45"/>
    </row>
    <row r="43" spans="1:20" ht="46.5" customHeight="1">
      <c r="A43" s="6"/>
      <c r="B43" s="84" t="s">
        <v>108</v>
      </c>
      <c r="C43" s="84"/>
      <c r="D43" s="84"/>
      <c r="E43" s="10">
        <v>709</v>
      </c>
      <c r="F43" s="85"/>
      <c r="G43" s="85"/>
      <c r="H43" s="85"/>
      <c r="I43" s="85"/>
      <c r="J43" s="7" t="s">
        <v>108</v>
      </c>
      <c r="K43" s="8">
        <v>850</v>
      </c>
      <c r="L43" s="9"/>
      <c r="M43" s="21" t="s">
        <v>111</v>
      </c>
      <c r="N43" s="11" t="s">
        <v>107</v>
      </c>
      <c r="O43" s="22">
        <v>16892.599999999999</v>
      </c>
      <c r="P43" s="22">
        <v>4792.3</v>
      </c>
      <c r="Q43" s="59">
        <f t="shared" si="0"/>
        <v>0.28369226762014138</v>
      </c>
      <c r="R43" s="20"/>
    </row>
    <row r="44" spans="1:20" s="28" customFormat="1" ht="72.75" customHeight="1">
      <c r="A44" s="23"/>
      <c r="B44" s="89" t="s">
        <v>103</v>
      </c>
      <c r="C44" s="89"/>
      <c r="D44" s="89"/>
      <c r="E44" s="32">
        <v>709</v>
      </c>
      <c r="F44" s="86"/>
      <c r="G44" s="86"/>
      <c r="H44" s="86"/>
      <c r="I44" s="86"/>
      <c r="J44" s="29" t="s">
        <v>101</v>
      </c>
      <c r="K44" s="30">
        <v>850</v>
      </c>
      <c r="L44" s="31"/>
      <c r="M44" s="24" t="s">
        <v>342</v>
      </c>
      <c r="N44" s="25" t="s">
        <v>106</v>
      </c>
      <c r="O44" s="26">
        <f>O45+O47</f>
        <v>28217.599999999999</v>
      </c>
      <c r="P44" s="26">
        <f>P45+P47</f>
        <v>3447.7999999999997</v>
      </c>
      <c r="Q44" s="57">
        <f t="shared" si="0"/>
        <v>0.12218615332274892</v>
      </c>
      <c r="R44" s="27"/>
      <c r="S44" s="34"/>
    </row>
    <row r="45" spans="1:20" s="46" customFormat="1" ht="90" customHeight="1">
      <c r="A45" s="36"/>
      <c r="B45" s="87" t="s">
        <v>102</v>
      </c>
      <c r="C45" s="87"/>
      <c r="D45" s="87"/>
      <c r="E45" s="37">
        <v>709</v>
      </c>
      <c r="F45" s="88"/>
      <c r="G45" s="88"/>
      <c r="H45" s="88"/>
      <c r="I45" s="88"/>
      <c r="J45" s="38" t="s">
        <v>101</v>
      </c>
      <c r="K45" s="39">
        <v>850</v>
      </c>
      <c r="L45" s="40"/>
      <c r="M45" s="41" t="s">
        <v>105</v>
      </c>
      <c r="N45" s="42" t="s">
        <v>104</v>
      </c>
      <c r="O45" s="43">
        <f>O46</f>
        <v>14291.3</v>
      </c>
      <c r="P45" s="43">
        <f>P46</f>
        <v>3158.1</v>
      </c>
      <c r="Q45" s="58">
        <f t="shared" si="0"/>
        <v>0.22098059658673458</v>
      </c>
      <c r="R45" s="44"/>
      <c r="S45" s="45"/>
    </row>
    <row r="46" spans="1:20" ht="78.75" customHeight="1">
      <c r="A46" s="6"/>
      <c r="B46" s="84" t="s">
        <v>101</v>
      </c>
      <c r="C46" s="84"/>
      <c r="D46" s="84"/>
      <c r="E46" s="10">
        <v>709</v>
      </c>
      <c r="F46" s="85"/>
      <c r="G46" s="85"/>
      <c r="H46" s="85"/>
      <c r="I46" s="85"/>
      <c r="J46" s="7" t="s">
        <v>101</v>
      </c>
      <c r="K46" s="8">
        <v>850</v>
      </c>
      <c r="L46" s="9"/>
      <c r="M46" s="21" t="s">
        <v>64</v>
      </c>
      <c r="N46" s="11" t="s">
        <v>100</v>
      </c>
      <c r="O46" s="22">
        <v>14291.3</v>
      </c>
      <c r="P46" s="22">
        <v>3158.1</v>
      </c>
      <c r="Q46" s="59">
        <f t="shared" si="0"/>
        <v>0.22098059658673458</v>
      </c>
      <c r="R46" s="20"/>
    </row>
    <row r="47" spans="1:20" ht="31.5" customHeight="1">
      <c r="A47" s="6"/>
      <c r="B47" s="64"/>
      <c r="C47" s="64"/>
      <c r="D47" s="64"/>
      <c r="E47" s="10"/>
      <c r="F47" s="65"/>
      <c r="G47" s="65"/>
      <c r="H47" s="65"/>
      <c r="I47" s="65"/>
      <c r="J47" s="7"/>
      <c r="K47" s="8"/>
      <c r="L47" s="9"/>
      <c r="M47" s="41" t="s">
        <v>255</v>
      </c>
      <c r="N47" s="42" t="s">
        <v>256</v>
      </c>
      <c r="O47" s="43">
        <f>SUM(O48:O53)</f>
        <v>13926.3</v>
      </c>
      <c r="P47" s="43">
        <f>SUM(P48:P53)</f>
        <v>289.7</v>
      </c>
      <c r="Q47" s="58">
        <f t="shared" si="0"/>
        <v>2.0802366744935841E-2</v>
      </c>
      <c r="R47" s="20"/>
    </row>
    <row r="48" spans="1:20" ht="45" customHeight="1">
      <c r="A48" s="6"/>
      <c r="B48" s="76"/>
      <c r="C48" s="76"/>
      <c r="D48" s="76"/>
      <c r="E48" s="10"/>
      <c r="F48" s="77"/>
      <c r="G48" s="77"/>
      <c r="H48" s="77"/>
      <c r="I48" s="77"/>
      <c r="J48" s="7"/>
      <c r="K48" s="8"/>
      <c r="L48" s="9"/>
      <c r="M48" s="21" t="s">
        <v>325</v>
      </c>
      <c r="N48" s="11" t="s">
        <v>343</v>
      </c>
      <c r="O48" s="22">
        <v>25</v>
      </c>
      <c r="P48" s="22">
        <v>0</v>
      </c>
      <c r="Q48" s="59">
        <f t="shared" si="0"/>
        <v>0</v>
      </c>
      <c r="R48" s="20"/>
    </row>
    <row r="49" spans="1:19" ht="61.5" customHeight="1">
      <c r="A49" s="6"/>
      <c r="B49" s="76"/>
      <c r="C49" s="76"/>
      <c r="D49" s="76"/>
      <c r="E49" s="10"/>
      <c r="F49" s="77"/>
      <c r="G49" s="77"/>
      <c r="H49" s="77"/>
      <c r="I49" s="77"/>
      <c r="J49" s="7"/>
      <c r="K49" s="8"/>
      <c r="L49" s="9"/>
      <c r="M49" s="21" t="s">
        <v>344</v>
      </c>
      <c r="N49" s="11" t="s">
        <v>345</v>
      </c>
      <c r="O49" s="22">
        <v>200</v>
      </c>
      <c r="P49" s="22">
        <v>98.3</v>
      </c>
      <c r="Q49" s="59">
        <f t="shared" si="0"/>
        <v>0.49149999999999999</v>
      </c>
      <c r="R49" s="20"/>
    </row>
    <row r="50" spans="1:19" ht="46.5" customHeight="1">
      <c r="A50" s="6"/>
      <c r="B50" s="76"/>
      <c r="C50" s="76"/>
      <c r="D50" s="76"/>
      <c r="E50" s="10"/>
      <c r="F50" s="77"/>
      <c r="G50" s="77"/>
      <c r="H50" s="77"/>
      <c r="I50" s="77"/>
      <c r="J50" s="7"/>
      <c r="K50" s="8"/>
      <c r="L50" s="9"/>
      <c r="M50" s="21" t="s">
        <v>346</v>
      </c>
      <c r="N50" s="11" t="s">
        <v>347</v>
      </c>
      <c r="O50" s="22">
        <v>360</v>
      </c>
      <c r="P50" s="22">
        <v>159.19999999999999</v>
      </c>
      <c r="Q50" s="59">
        <f t="shared" si="0"/>
        <v>0.44222222222222218</v>
      </c>
      <c r="R50" s="20"/>
    </row>
    <row r="51" spans="1:19" ht="90" customHeight="1">
      <c r="A51" s="6"/>
      <c r="B51" s="76"/>
      <c r="C51" s="76"/>
      <c r="D51" s="76"/>
      <c r="E51" s="10"/>
      <c r="F51" s="77"/>
      <c r="G51" s="77"/>
      <c r="H51" s="77"/>
      <c r="I51" s="77"/>
      <c r="J51" s="7"/>
      <c r="K51" s="8"/>
      <c r="L51" s="9"/>
      <c r="M51" s="21" t="s">
        <v>348</v>
      </c>
      <c r="N51" s="11" t="s">
        <v>257</v>
      </c>
      <c r="O51" s="22">
        <v>134</v>
      </c>
      <c r="P51" s="22">
        <v>32.200000000000003</v>
      </c>
      <c r="Q51" s="59">
        <f t="shared" si="0"/>
        <v>0.24029850746268658</v>
      </c>
      <c r="R51" s="20"/>
    </row>
    <row r="52" spans="1:19" ht="61.5" customHeight="1">
      <c r="A52" s="6"/>
      <c r="B52" s="76"/>
      <c r="C52" s="76"/>
      <c r="D52" s="76"/>
      <c r="E52" s="10"/>
      <c r="F52" s="77"/>
      <c r="G52" s="77"/>
      <c r="H52" s="77"/>
      <c r="I52" s="77"/>
      <c r="J52" s="7"/>
      <c r="K52" s="8"/>
      <c r="L52" s="9"/>
      <c r="M52" s="21" t="s">
        <v>349</v>
      </c>
      <c r="N52" s="11" t="s">
        <v>350</v>
      </c>
      <c r="O52" s="22">
        <v>11907.3</v>
      </c>
      <c r="P52" s="22">
        <v>0</v>
      </c>
      <c r="Q52" s="59">
        <f t="shared" si="0"/>
        <v>0</v>
      </c>
      <c r="R52" s="20"/>
    </row>
    <row r="53" spans="1:19" ht="151.5" customHeight="1">
      <c r="A53" s="6"/>
      <c r="B53" s="76"/>
      <c r="C53" s="76"/>
      <c r="D53" s="76"/>
      <c r="E53" s="10"/>
      <c r="F53" s="77"/>
      <c r="G53" s="77"/>
      <c r="H53" s="77"/>
      <c r="I53" s="77"/>
      <c r="J53" s="7"/>
      <c r="K53" s="8"/>
      <c r="L53" s="9"/>
      <c r="M53" s="21" t="s">
        <v>351</v>
      </c>
      <c r="N53" s="11" t="s">
        <v>352</v>
      </c>
      <c r="O53" s="22">
        <v>1300</v>
      </c>
      <c r="P53" s="22">
        <v>0</v>
      </c>
      <c r="Q53" s="59">
        <f t="shared" si="0"/>
        <v>0</v>
      </c>
      <c r="R53" s="20"/>
    </row>
    <row r="54" spans="1:19" s="28" customFormat="1" ht="45.75" customHeight="1">
      <c r="A54" s="23"/>
      <c r="B54" s="89" t="s">
        <v>127</v>
      </c>
      <c r="C54" s="89"/>
      <c r="D54" s="89"/>
      <c r="E54" s="32">
        <v>702</v>
      </c>
      <c r="F54" s="86"/>
      <c r="G54" s="86"/>
      <c r="H54" s="86"/>
      <c r="I54" s="86"/>
      <c r="J54" s="29" t="s">
        <v>137</v>
      </c>
      <c r="K54" s="30">
        <v>240</v>
      </c>
      <c r="L54" s="31"/>
      <c r="M54" s="24" t="s">
        <v>353</v>
      </c>
      <c r="N54" s="25" t="s">
        <v>130</v>
      </c>
      <c r="O54" s="26">
        <f>O55+O57</f>
        <v>1182.5999999999999</v>
      </c>
      <c r="P54" s="26">
        <f>P55+P57</f>
        <v>0</v>
      </c>
      <c r="Q54" s="57">
        <f t="shared" si="0"/>
        <v>0</v>
      </c>
      <c r="R54" s="27"/>
      <c r="S54" s="34"/>
    </row>
    <row r="55" spans="1:19" s="28" customFormat="1" ht="60" customHeight="1">
      <c r="A55" s="23"/>
      <c r="B55" s="80"/>
      <c r="C55" s="80"/>
      <c r="D55" s="80"/>
      <c r="E55" s="32"/>
      <c r="F55" s="81"/>
      <c r="G55" s="81"/>
      <c r="H55" s="81"/>
      <c r="I55" s="81"/>
      <c r="J55" s="29"/>
      <c r="K55" s="30"/>
      <c r="L55" s="31"/>
      <c r="M55" s="41" t="s">
        <v>354</v>
      </c>
      <c r="N55" s="42" t="s">
        <v>355</v>
      </c>
      <c r="O55" s="43">
        <f>O56</f>
        <v>986</v>
      </c>
      <c r="P55" s="43">
        <f>P56</f>
        <v>0</v>
      </c>
      <c r="Q55" s="58">
        <f t="shared" ref="Q55:Q56" si="2">P55/O55</f>
        <v>0</v>
      </c>
      <c r="R55" s="27"/>
      <c r="S55" s="34"/>
    </row>
    <row r="56" spans="1:19" s="28" customFormat="1" ht="32.25" customHeight="1">
      <c r="A56" s="23"/>
      <c r="B56" s="80"/>
      <c r="C56" s="80"/>
      <c r="D56" s="80"/>
      <c r="E56" s="32"/>
      <c r="F56" s="81"/>
      <c r="G56" s="81"/>
      <c r="H56" s="81"/>
      <c r="I56" s="81"/>
      <c r="J56" s="29"/>
      <c r="K56" s="30"/>
      <c r="L56" s="31"/>
      <c r="M56" s="21" t="s">
        <v>356</v>
      </c>
      <c r="N56" s="11" t="s">
        <v>357</v>
      </c>
      <c r="O56" s="22">
        <v>986</v>
      </c>
      <c r="P56" s="22">
        <v>0</v>
      </c>
      <c r="Q56" s="59">
        <f t="shared" si="2"/>
        <v>0</v>
      </c>
      <c r="R56" s="27"/>
      <c r="S56" s="34"/>
    </row>
    <row r="57" spans="1:19" s="46" customFormat="1" ht="32.25" customHeight="1">
      <c r="A57" s="36"/>
      <c r="B57" s="87" t="s">
        <v>126</v>
      </c>
      <c r="C57" s="87"/>
      <c r="D57" s="87"/>
      <c r="E57" s="37">
        <v>707</v>
      </c>
      <c r="F57" s="88"/>
      <c r="G57" s="88"/>
      <c r="H57" s="88"/>
      <c r="I57" s="88"/>
      <c r="J57" s="38" t="s">
        <v>125</v>
      </c>
      <c r="K57" s="39">
        <v>320</v>
      </c>
      <c r="L57" s="40"/>
      <c r="M57" s="41" t="s">
        <v>358</v>
      </c>
      <c r="N57" s="42" t="s">
        <v>129</v>
      </c>
      <c r="O57" s="43">
        <f>O58</f>
        <v>196.6</v>
      </c>
      <c r="P57" s="43">
        <f>P58</f>
        <v>0</v>
      </c>
      <c r="Q57" s="58">
        <f t="shared" si="0"/>
        <v>0</v>
      </c>
      <c r="R57" s="44"/>
      <c r="S57" s="45"/>
    </row>
    <row r="58" spans="1:19" ht="31.5" customHeight="1">
      <c r="A58" s="6"/>
      <c r="B58" s="84" t="s">
        <v>125</v>
      </c>
      <c r="C58" s="84"/>
      <c r="D58" s="84"/>
      <c r="E58" s="10">
        <v>707</v>
      </c>
      <c r="F58" s="85"/>
      <c r="G58" s="85"/>
      <c r="H58" s="85"/>
      <c r="I58" s="85"/>
      <c r="J58" s="7" t="s">
        <v>125</v>
      </c>
      <c r="K58" s="8">
        <v>320</v>
      </c>
      <c r="L58" s="9"/>
      <c r="M58" s="21" t="s">
        <v>128</v>
      </c>
      <c r="N58" s="11" t="s">
        <v>124</v>
      </c>
      <c r="O58" s="22">
        <v>196.6</v>
      </c>
      <c r="P58" s="22">
        <v>0</v>
      </c>
      <c r="Q58" s="59">
        <f t="shared" si="0"/>
        <v>0</v>
      </c>
      <c r="R58" s="20"/>
    </row>
    <row r="59" spans="1:19" s="28" customFormat="1" ht="44.25" customHeight="1">
      <c r="A59" s="23"/>
      <c r="B59" s="89" t="s">
        <v>117</v>
      </c>
      <c r="C59" s="89"/>
      <c r="D59" s="89"/>
      <c r="E59" s="32">
        <v>707</v>
      </c>
      <c r="F59" s="86"/>
      <c r="G59" s="86"/>
      <c r="H59" s="86"/>
      <c r="I59" s="86"/>
      <c r="J59" s="29" t="s">
        <v>115</v>
      </c>
      <c r="K59" s="30">
        <v>240</v>
      </c>
      <c r="L59" s="31"/>
      <c r="M59" s="24" t="s">
        <v>359</v>
      </c>
      <c r="N59" s="25" t="s">
        <v>360</v>
      </c>
      <c r="O59" s="26">
        <f>O60+O62</f>
        <v>45</v>
      </c>
      <c r="P59" s="26">
        <f>P60+P62</f>
        <v>0</v>
      </c>
      <c r="Q59" s="57">
        <f t="shared" si="0"/>
        <v>0</v>
      </c>
      <c r="R59" s="27"/>
      <c r="S59" s="34"/>
    </row>
    <row r="60" spans="1:19" s="46" customFormat="1" ht="46.5" customHeight="1">
      <c r="A60" s="36"/>
      <c r="B60" s="87" t="s">
        <v>120</v>
      </c>
      <c r="C60" s="87"/>
      <c r="D60" s="87"/>
      <c r="E60" s="37">
        <v>707</v>
      </c>
      <c r="F60" s="88"/>
      <c r="G60" s="88"/>
      <c r="H60" s="88"/>
      <c r="I60" s="88"/>
      <c r="J60" s="38" t="s">
        <v>119</v>
      </c>
      <c r="K60" s="39">
        <v>240</v>
      </c>
      <c r="L60" s="40"/>
      <c r="M60" s="41" t="s">
        <v>361</v>
      </c>
      <c r="N60" s="42" t="s">
        <v>362</v>
      </c>
      <c r="O60" s="43">
        <f>O61</f>
        <v>30</v>
      </c>
      <c r="P60" s="43">
        <f>P61</f>
        <v>0</v>
      </c>
      <c r="Q60" s="58">
        <f t="shared" si="0"/>
        <v>0</v>
      </c>
      <c r="R60" s="44"/>
      <c r="S60" s="45"/>
    </row>
    <row r="61" spans="1:19" ht="31.5" customHeight="1">
      <c r="A61" s="6"/>
      <c r="B61" s="84" t="s">
        <v>119</v>
      </c>
      <c r="C61" s="84"/>
      <c r="D61" s="84"/>
      <c r="E61" s="10">
        <v>707</v>
      </c>
      <c r="F61" s="85"/>
      <c r="G61" s="85"/>
      <c r="H61" s="85"/>
      <c r="I61" s="85"/>
      <c r="J61" s="7" t="s">
        <v>119</v>
      </c>
      <c r="K61" s="8">
        <v>240</v>
      </c>
      <c r="L61" s="9"/>
      <c r="M61" s="21" t="s">
        <v>121</v>
      </c>
      <c r="N61" s="11" t="s">
        <v>363</v>
      </c>
      <c r="O61" s="22">
        <v>30</v>
      </c>
      <c r="P61" s="22">
        <v>0</v>
      </c>
      <c r="Q61" s="59">
        <f t="shared" si="0"/>
        <v>0</v>
      </c>
      <c r="R61" s="20"/>
    </row>
    <row r="62" spans="1:19" s="46" customFormat="1" ht="61.5" customHeight="1">
      <c r="A62" s="36"/>
      <c r="B62" s="87" t="s">
        <v>116</v>
      </c>
      <c r="C62" s="87"/>
      <c r="D62" s="87"/>
      <c r="E62" s="37">
        <v>707</v>
      </c>
      <c r="F62" s="88"/>
      <c r="G62" s="88"/>
      <c r="H62" s="88"/>
      <c r="I62" s="88"/>
      <c r="J62" s="38" t="s">
        <v>115</v>
      </c>
      <c r="K62" s="39">
        <v>240</v>
      </c>
      <c r="L62" s="40"/>
      <c r="M62" s="41" t="s">
        <v>364</v>
      </c>
      <c r="N62" s="42" t="s">
        <v>365</v>
      </c>
      <c r="O62" s="43">
        <f>O63</f>
        <v>15</v>
      </c>
      <c r="P62" s="43">
        <f>P63</f>
        <v>0</v>
      </c>
      <c r="Q62" s="58">
        <f t="shared" si="0"/>
        <v>0</v>
      </c>
      <c r="R62" s="44"/>
      <c r="S62" s="45"/>
    </row>
    <row r="63" spans="1:19" ht="35.25" customHeight="1">
      <c r="A63" s="6"/>
      <c r="B63" s="84" t="s">
        <v>115</v>
      </c>
      <c r="C63" s="84"/>
      <c r="D63" s="84"/>
      <c r="E63" s="10">
        <v>707</v>
      </c>
      <c r="F63" s="85"/>
      <c r="G63" s="85"/>
      <c r="H63" s="85"/>
      <c r="I63" s="85"/>
      <c r="J63" s="7" t="s">
        <v>115</v>
      </c>
      <c r="K63" s="8">
        <v>240</v>
      </c>
      <c r="L63" s="9"/>
      <c r="M63" s="21" t="s">
        <v>118</v>
      </c>
      <c r="N63" s="11" t="s">
        <v>366</v>
      </c>
      <c r="O63" s="22">
        <v>15</v>
      </c>
      <c r="P63" s="22">
        <v>0</v>
      </c>
      <c r="Q63" s="59">
        <f t="shared" si="0"/>
        <v>0</v>
      </c>
      <c r="R63" s="20"/>
    </row>
    <row r="64" spans="1:19" ht="46.5" customHeight="1">
      <c r="A64" s="6"/>
      <c r="B64" s="76"/>
      <c r="C64" s="76"/>
      <c r="D64" s="76"/>
      <c r="E64" s="10"/>
      <c r="F64" s="77"/>
      <c r="G64" s="77"/>
      <c r="H64" s="77"/>
      <c r="I64" s="77"/>
      <c r="J64" s="7"/>
      <c r="K64" s="8"/>
      <c r="L64" s="9"/>
      <c r="M64" s="24" t="s">
        <v>367</v>
      </c>
      <c r="N64" s="25" t="s">
        <v>123</v>
      </c>
      <c r="O64" s="26">
        <f>O65</f>
        <v>4320</v>
      </c>
      <c r="P64" s="26">
        <f>P65</f>
        <v>774.9</v>
      </c>
      <c r="Q64" s="57">
        <f t="shared" si="0"/>
        <v>0.17937500000000001</v>
      </c>
      <c r="R64" s="20"/>
    </row>
    <row r="65" spans="1:19" ht="60.75" customHeight="1">
      <c r="A65" s="6"/>
      <c r="B65" s="76"/>
      <c r="C65" s="76"/>
      <c r="D65" s="76"/>
      <c r="E65" s="10"/>
      <c r="F65" s="77"/>
      <c r="G65" s="77"/>
      <c r="H65" s="77"/>
      <c r="I65" s="77"/>
      <c r="J65" s="7"/>
      <c r="K65" s="8"/>
      <c r="L65" s="9"/>
      <c r="M65" s="41" t="s">
        <v>368</v>
      </c>
      <c r="N65" s="42" t="s">
        <v>122</v>
      </c>
      <c r="O65" s="43">
        <f>O66+O67</f>
        <v>4320</v>
      </c>
      <c r="P65" s="43">
        <f>P66+P67</f>
        <v>774.9</v>
      </c>
      <c r="Q65" s="58">
        <f t="shared" si="0"/>
        <v>0.17937500000000001</v>
      </c>
      <c r="R65" s="20"/>
    </row>
    <row r="66" spans="1:19" ht="75.75" customHeight="1">
      <c r="A66" s="6"/>
      <c r="B66" s="82"/>
      <c r="C66" s="82"/>
      <c r="D66" s="82"/>
      <c r="E66" s="10"/>
      <c r="F66" s="83"/>
      <c r="G66" s="83"/>
      <c r="H66" s="83"/>
      <c r="I66" s="83"/>
      <c r="J66" s="7"/>
      <c r="K66" s="8"/>
      <c r="L66" s="9"/>
      <c r="M66" s="21" t="s">
        <v>371</v>
      </c>
      <c r="N66" s="11" t="s">
        <v>372</v>
      </c>
      <c r="O66" s="22">
        <v>1836</v>
      </c>
      <c r="P66" s="22">
        <v>310.7</v>
      </c>
      <c r="Q66" s="59">
        <f t="shared" ref="Q66" si="3">P66/O66</f>
        <v>0.16922657952069717</v>
      </c>
      <c r="R66" s="20"/>
    </row>
    <row r="67" spans="1:19" ht="45.75" customHeight="1">
      <c r="A67" s="6"/>
      <c r="B67" s="76"/>
      <c r="C67" s="76"/>
      <c r="D67" s="76"/>
      <c r="E67" s="10"/>
      <c r="F67" s="77"/>
      <c r="G67" s="77"/>
      <c r="H67" s="77"/>
      <c r="I67" s="77"/>
      <c r="J67" s="7"/>
      <c r="K67" s="8"/>
      <c r="L67" s="9"/>
      <c r="M67" s="21" t="s">
        <v>369</v>
      </c>
      <c r="N67" s="11" t="s">
        <v>370</v>
      </c>
      <c r="O67" s="22">
        <v>2484</v>
      </c>
      <c r="P67" s="22">
        <v>464.2</v>
      </c>
      <c r="Q67" s="59">
        <f t="shared" si="0"/>
        <v>0.18687600644122382</v>
      </c>
      <c r="R67" s="20"/>
    </row>
    <row r="68" spans="1:19" s="28" customFormat="1" ht="45.75" customHeight="1">
      <c r="A68" s="23"/>
      <c r="B68" s="89" t="s">
        <v>8</v>
      </c>
      <c r="C68" s="89"/>
      <c r="D68" s="89"/>
      <c r="E68" s="32">
        <v>702</v>
      </c>
      <c r="F68" s="86"/>
      <c r="G68" s="86"/>
      <c r="H68" s="86"/>
      <c r="I68" s="86"/>
      <c r="J68" s="29" t="s">
        <v>132</v>
      </c>
      <c r="K68" s="30">
        <v>850</v>
      </c>
      <c r="L68" s="31"/>
      <c r="M68" s="24" t="s">
        <v>373</v>
      </c>
      <c r="N68" s="25" t="s">
        <v>15</v>
      </c>
      <c r="O68" s="26">
        <f>O69+O71+O74</f>
        <v>39819.300000000003</v>
      </c>
      <c r="P68" s="26">
        <f>P69+P71+P74</f>
        <v>3110.1</v>
      </c>
      <c r="Q68" s="57">
        <f t="shared" si="0"/>
        <v>7.8105340877413706E-2</v>
      </c>
      <c r="R68" s="27"/>
      <c r="S68" s="34"/>
    </row>
    <row r="69" spans="1:19" s="46" customFormat="1" ht="32.25" customHeight="1">
      <c r="A69" s="36"/>
      <c r="B69" s="87" t="s">
        <v>133</v>
      </c>
      <c r="C69" s="87"/>
      <c r="D69" s="87"/>
      <c r="E69" s="37">
        <v>702</v>
      </c>
      <c r="F69" s="88"/>
      <c r="G69" s="88"/>
      <c r="H69" s="88"/>
      <c r="I69" s="88"/>
      <c r="J69" s="38" t="s">
        <v>132</v>
      </c>
      <c r="K69" s="39">
        <v>850</v>
      </c>
      <c r="L69" s="40"/>
      <c r="M69" s="41" t="s">
        <v>136</v>
      </c>
      <c r="N69" s="42" t="s">
        <v>135</v>
      </c>
      <c r="O69" s="43">
        <f>O70</f>
        <v>10884.5</v>
      </c>
      <c r="P69" s="43">
        <f>P70</f>
        <v>3110.1</v>
      </c>
      <c r="Q69" s="58">
        <f t="shared" si="0"/>
        <v>0.28573659791446554</v>
      </c>
      <c r="R69" s="44"/>
      <c r="S69" s="45"/>
    </row>
    <row r="70" spans="1:19" ht="30.75" customHeight="1">
      <c r="A70" s="6"/>
      <c r="B70" s="84" t="s">
        <v>132</v>
      </c>
      <c r="C70" s="84"/>
      <c r="D70" s="84"/>
      <c r="E70" s="10">
        <v>702</v>
      </c>
      <c r="F70" s="85"/>
      <c r="G70" s="85"/>
      <c r="H70" s="85"/>
      <c r="I70" s="85"/>
      <c r="J70" s="7" t="s">
        <v>132</v>
      </c>
      <c r="K70" s="8">
        <v>850</v>
      </c>
      <c r="L70" s="9"/>
      <c r="M70" s="21" t="s">
        <v>134</v>
      </c>
      <c r="N70" s="11" t="s">
        <v>131</v>
      </c>
      <c r="O70" s="22">
        <v>10884.5</v>
      </c>
      <c r="P70" s="22">
        <v>3110.1</v>
      </c>
      <c r="Q70" s="59">
        <f t="shared" si="0"/>
        <v>0.28573659791446554</v>
      </c>
      <c r="R70" s="20"/>
    </row>
    <row r="71" spans="1:19" s="46" customFormat="1" ht="30" customHeight="1">
      <c r="A71" s="36"/>
      <c r="B71" s="87" t="s">
        <v>7</v>
      </c>
      <c r="C71" s="87"/>
      <c r="D71" s="87"/>
      <c r="E71" s="37">
        <v>1101</v>
      </c>
      <c r="F71" s="88"/>
      <c r="G71" s="88"/>
      <c r="H71" s="88"/>
      <c r="I71" s="88"/>
      <c r="J71" s="38" t="s">
        <v>6</v>
      </c>
      <c r="K71" s="39">
        <v>240</v>
      </c>
      <c r="L71" s="40"/>
      <c r="M71" s="41" t="s">
        <v>14</v>
      </c>
      <c r="N71" s="42" t="s">
        <v>13</v>
      </c>
      <c r="O71" s="43">
        <f>O72+O73</f>
        <v>136.5</v>
      </c>
      <c r="P71" s="43">
        <f>P72+P73</f>
        <v>0</v>
      </c>
      <c r="Q71" s="58">
        <f t="shared" si="0"/>
        <v>0</v>
      </c>
      <c r="R71" s="44"/>
      <c r="S71" s="45"/>
    </row>
    <row r="72" spans="1:19" ht="31.5" customHeight="1">
      <c r="A72" s="6"/>
      <c r="B72" s="84" t="s">
        <v>11</v>
      </c>
      <c r="C72" s="84"/>
      <c r="D72" s="84"/>
      <c r="E72" s="10">
        <v>1101</v>
      </c>
      <c r="F72" s="85"/>
      <c r="G72" s="85"/>
      <c r="H72" s="85"/>
      <c r="I72" s="85"/>
      <c r="J72" s="7" t="s">
        <v>11</v>
      </c>
      <c r="K72" s="8">
        <v>240</v>
      </c>
      <c r="L72" s="9"/>
      <c r="M72" s="21" t="s">
        <v>12</v>
      </c>
      <c r="N72" s="11" t="s">
        <v>10</v>
      </c>
      <c r="O72" s="22">
        <v>65</v>
      </c>
      <c r="P72" s="22">
        <v>0</v>
      </c>
      <c r="Q72" s="59">
        <f t="shared" si="0"/>
        <v>0</v>
      </c>
      <c r="R72" s="20"/>
    </row>
    <row r="73" spans="1:19" ht="31.5" customHeight="1">
      <c r="A73" s="6"/>
      <c r="B73" s="84" t="s">
        <v>6</v>
      </c>
      <c r="C73" s="84"/>
      <c r="D73" s="84"/>
      <c r="E73" s="10">
        <v>1101</v>
      </c>
      <c r="F73" s="85"/>
      <c r="G73" s="85"/>
      <c r="H73" s="85"/>
      <c r="I73" s="85"/>
      <c r="J73" s="7" t="s">
        <v>6</v>
      </c>
      <c r="K73" s="8">
        <v>240</v>
      </c>
      <c r="L73" s="9"/>
      <c r="M73" s="21" t="s">
        <v>9</v>
      </c>
      <c r="N73" s="11" t="s">
        <v>5</v>
      </c>
      <c r="O73" s="22">
        <v>71.5</v>
      </c>
      <c r="P73" s="22">
        <v>0</v>
      </c>
      <c r="Q73" s="59">
        <f t="shared" si="0"/>
        <v>0</v>
      </c>
      <c r="R73" s="20"/>
    </row>
    <row r="74" spans="1:19" ht="45.75" customHeight="1">
      <c r="A74" s="6"/>
      <c r="B74" s="76"/>
      <c r="C74" s="76"/>
      <c r="D74" s="76"/>
      <c r="E74" s="10"/>
      <c r="F74" s="77"/>
      <c r="G74" s="77"/>
      <c r="H74" s="77"/>
      <c r="I74" s="77"/>
      <c r="J74" s="7"/>
      <c r="K74" s="8"/>
      <c r="L74" s="9"/>
      <c r="M74" s="41" t="s">
        <v>374</v>
      </c>
      <c r="N74" s="42" t="s">
        <v>375</v>
      </c>
      <c r="O74" s="43">
        <f>O75</f>
        <v>28798.3</v>
      </c>
      <c r="P74" s="43">
        <f>P75</f>
        <v>0</v>
      </c>
      <c r="Q74" s="58">
        <f t="shared" si="0"/>
        <v>0</v>
      </c>
      <c r="R74" s="20"/>
    </row>
    <row r="75" spans="1:19" ht="45" customHeight="1">
      <c r="A75" s="6"/>
      <c r="B75" s="76"/>
      <c r="C75" s="76"/>
      <c r="D75" s="76"/>
      <c r="E75" s="10"/>
      <c r="F75" s="77"/>
      <c r="G75" s="77"/>
      <c r="H75" s="77"/>
      <c r="I75" s="77"/>
      <c r="J75" s="7"/>
      <c r="K75" s="8"/>
      <c r="L75" s="9"/>
      <c r="M75" s="21" t="s">
        <v>339</v>
      </c>
      <c r="N75" s="11" t="s">
        <v>376</v>
      </c>
      <c r="O75" s="22">
        <v>28798.3</v>
      </c>
      <c r="P75" s="22">
        <v>0</v>
      </c>
      <c r="Q75" s="59">
        <f t="shared" si="0"/>
        <v>0</v>
      </c>
      <c r="R75" s="20"/>
    </row>
    <row r="76" spans="1:19" s="28" customFormat="1" ht="59.25" customHeight="1">
      <c r="A76" s="23"/>
      <c r="B76" s="89" t="s">
        <v>166</v>
      </c>
      <c r="C76" s="89"/>
      <c r="D76" s="89"/>
      <c r="E76" s="32">
        <v>503</v>
      </c>
      <c r="F76" s="86"/>
      <c r="G76" s="86"/>
      <c r="H76" s="86"/>
      <c r="I76" s="86"/>
      <c r="J76" s="29" t="s">
        <v>164</v>
      </c>
      <c r="K76" s="30">
        <v>810</v>
      </c>
      <c r="L76" s="31"/>
      <c r="M76" s="24" t="s">
        <v>377</v>
      </c>
      <c r="N76" s="25" t="s">
        <v>172</v>
      </c>
      <c r="O76" s="26">
        <f>O77</f>
        <v>16002.9</v>
      </c>
      <c r="P76" s="26">
        <f>P77</f>
        <v>444</v>
      </c>
      <c r="Q76" s="57">
        <f t="shared" si="0"/>
        <v>2.7744971223965655E-2</v>
      </c>
      <c r="R76" s="27"/>
      <c r="S76" s="34"/>
    </row>
    <row r="77" spans="1:19" s="46" customFormat="1" ht="48" customHeight="1">
      <c r="A77" s="36"/>
      <c r="B77" s="87" t="s">
        <v>165</v>
      </c>
      <c r="C77" s="87"/>
      <c r="D77" s="87"/>
      <c r="E77" s="37">
        <v>503</v>
      </c>
      <c r="F77" s="88"/>
      <c r="G77" s="88"/>
      <c r="H77" s="88"/>
      <c r="I77" s="88"/>
      <c r="J77" s="38" t="s">
        <v>164</v>
      </c>
      <c r="K77" s="39">
        <v>810</v>
      </c>
      <c r="L77" s="40"/>
      <c r="M77" s="41" t="s">
        <v>378</v>
      </c>
      <c r="N77" s="42" t="s">
        <v>379</v>
      </c>
      <c r="O77" s="43">
        <f>O78+O79+O80+O81+O82+O83+O84</f>
        <v>16002.9</v>
      </c>
      <c r="P77" s="43">
        <f>P78+P79+P80+P81+P82+P83+P84</f>
        <v>444</v>
      </c>
      <c r="Q77" s="58">
        <f t="shared" si="0"/>
        <v>2.7744971223965655E-2</v>
      </c>
      <c r="R77" s="44"/>
      <c r="S77" s="45"/>
    </row>
    <row r="78" spans="1:19" ht="30.75" customHeight="1">
      <c r="A78" s="6"/>
      <c r="B78" s="84" t="s">
        <v>171</v>
      </c>
      <c r="C78" s="84"/>
      <c r="D78" s="84"/>
      <c r="E78" s="10">
        <v>503</v>
      </c>
      <c r="F78" s="85"/>
      <c r="G78" s="85"/>
      <c r="H78" s="85"/>
      <c r="I78" s="85"/>
      <c r="J78" s="7" t="s">
        <v>171</v>
      </c>
      <c r="K78" s="8">
        <v>810</v>
      </c>
      <c r="L78" s="9"/>
      <c r="M78" s="21" t="s">
        <v>380</v>
      </c>
      <c r="N78" s="11" t="s">
        <v>381</v>
      </c>
      <c r="O78" s="22">
        <v>2897.3</v>
      </c>
      <c r="P78" s="22">
        <v>99</v>
      </c>
      <c r="Q78" s="59">
        <f t="shared" si="0"/>
        <v>3.4169744244641559E-2</v>
      </c>
      <c r="R78" s="20"/>
    </row>
    <row r="79" spans="1:19" ht="32.25" customHeight="1">
      <c r="A79" s="6"/>
      <c r="B79" s="84" t="s">
        <v>170</v>
      </c>
      <c r="C79" s="84"/>
      <c r="D79" s="84"/>
      <c r="E79" s="10">
        <v>503</v>
      </c>
      <c r="F79" s="85"/>
      <c r="G79" s="85"/>
      <c r="H79" s="85"/>
      <c r="I79" s="85"/>
      <c r="J79" s="7" t="s">
        <v>170</v>
      </c>
      <c r="K79" s="8">
        <v>810</v>
      </c>
      <c r="L79" s="9"/>
      <c r="M79" s="21" t="s">
        <v>382</v>
      </c>
      <c r="N79" s="11" t="s">
        <v>383</v>
      </c>
      <c r="O79" s="22">
        <v>4225.2</v>
      </c>
      <c r="P79" s="22">
        <v>99</v>
      </c>
      <c r="Q79" s="59">
        <f t="shared" si="0"/>
        <v>2.3430843510366374E-2</v>
      </c>
      <c r="R79" s="20"/>
    </row>
    <row r="80" spans="1:19" ht="60.75" customHeight="1">
      <c r="A80" s="6"/>
      <c r="B80" s="84" t="s">
        <v>169</v>
      </c>
      <c r="C80" s="84"/>
      <c r="D80" s="84"/>
      <c r="E80" s="10">
        <v>503</v>
      </c>
      <c r="F80" s="85"/>
      <c r="G80" s="85"/>
      <c r="H80" s="85"/>
      <c r="I80" s="85"/>
      <c r="J80" s="7" t="s">
        <v>169</v>
      </c>
      <c r="K80" s="8">
        <v>810</v>
      </c>
      <c r="L80" s="9"/>
      <c r="M80" s="21" t="s">
        <v>384</v>
      </c>
      <c r="N80" s="11" t="s">
        <v>385</v>
      </c>
      <c r="O80" s="22">
        <v>6204.7</v>
      </c>
      <c r="P80" s="22">
        <v>99</v>
      </c>
      <c r="Q80" s="59">
        <f t="shared" si="0"/>
        <v>1.5955646526020599E-2</v>
      </c>
      <c r="R80" s="20"/>
    </row>
    <row r="81" spans="1:19" ht="33" customHeight="1">
      <c r="A81" s="6"/>
      <c r="B81" s="84" t="s">
        <v>168</v>
      </c>
      <c r="C81" s="84"/>
      <c r="D81" s="84"/>
      <c r="E81" s="10">
        <v>503</v>
      </c>
      <c r="F81" s="85"/>
      <c r="G81" s="85"/>
      <c r="H81" s="85"/>
      <c r="I81" s="85"/>
      <c r="J81" s="7" t="s">
        <v>168</v>
      </c>
      <c r="K81" s="8">
        <v>810</v>
      </c>
      <c r="L81" s="9"/>
      <c r="M81" s="21" t="s">
        <v>386</v>
      </c>
      <c r="N81" s="11" t="s">
        <v>387</v>
      </c>
      <c r="O81" s="22">
        <v>1421.9</v>
      </c>
      <c r="P81" s="22">
        <v>99</v>
      </c>
      <c r="Q81" s="59">
        <f t="shared" si="0"/>
        <v>6.9625149447921794E-2</v>
      </c>
      <c r="R81" s="20"/>
    </row>
    <row r="82" spans="1:19" ht="45" customHeight="1">
      <c r="A82" s="6"/>
      <c r="B82" s="84" t="s">
        <v>167</v>
      </c>
      <c r="C82" s="84"/>
      <c r="D82" s="84"/>
      <c r="E82" s="10">
        <v>503</v>
      </c>
      <c r="F82" s="85"/>
      <c r="G82" s="85"/>
      <c r="H82" s="85"/>
      <c r="I82" s="85"/>
      <c r="J82" s="7" t="s">
        <v>167</v>
      </c>
      <c r="K82" s="8">
        <v>810</v>
      </c>
      <c r="L82" s="9"/>
      <c r="M82" s="21" t="s">
        <v>388</v>
      </c>
      <c r="N82" s="11" t="s">
        <v>389</v>
      </c>
      <c r="O82" s="22">
        <v>114.2</v>
      </c>
      <c r="P82" s="22">
        <v>9.5</v>
      </c>
      <c r="Q82" s="59">
        <f t="shared" si="0"/>
        <v>8.3187390542907177E-2</v>
      </c>
      <c r="R82" s="20"/>
    </row>
    <row r="83" spans="1:19" ht="18" customHeight="1">
      <c r="A83" s="6"/>
      <c r="B83" s="84" t="s">
        <v>164</v>
      </c>
      <c r="C83" s="84"/>
      <c r="D83" s="84"/>
      <c r="E83" s="10">
        <v>503</v>
      </c>
      <c r="F83" s="85"/>
      <c r="G83" s="85"/>
      <c r="H83" s="85"/>
      <c r="I83" s="85"/>
      <c r="J83" s="7" t="s">
        <v>164</v>
      </c>
      <c r="K83" s="8">
        <v>810</v>
      </c>
      <c r="L83" s="9"/>
      <c r="M83" s="21" t="s">
        <v>390</v>
      </c>
      <c r="N83" s="11" t="s">
        <v>391</v>
      </c>
      <c r="O83" s="22">
        <v>765.3</v>
      </c>
      <c r="P83" s="22">
        <v>38.5</v>
      </c>
      <c r="Q83" s="59">
        <f t="shared" si="0"/>
        <v>5.0307069123219653E-2</v>
      </c>
      <c r="R83" s="20"/>
    </row>
    <row r="84" spans="1:19" ht="46.5" customHeight="1">
      <c r="A84" s="6"/>
      <c r="B84" s="76"/>
      <c r="C84" s="76"/>
      <c r="D84" s="76"/>
      <c r="E84" s="10"/>
      <c r="F84" s="77"/>
      <c r="G84" s="77"/>
      <c r="H84" s="77"/>
      <c r="I84" s="77"/>
      <c r="J84" s="7"/>
      <c r="K84" s="8"/>
      <c r="L84" s="9"/>
      <c r="M84" s="21" t="s">
        <v>488</v>
      </c>
      <c r="N84" s="11" t="s">
        <v>489</v>
      </c>
      <c r="O84" s="22">
        <v>374.3</v>
      </c>
      <c r="P84" s="22">
        <v>0</v>
      </c>
      <c r="Q84" s="59">
        <f t="shared" si="0"/>
        <v>0</v>
      </c>
      <c r="R84" s="20"/>
    </row>
    <row r="85" spans="1:19" s="28" customFormat="1" ht="57.75" customHeight="1">
      <c r="A85" s="23"/>
      <c r="B85" s="74"/>
      <c r="C85" s="74"/>
      <c r="D85" s="74"/>
      <c r="E85" s="32"/>
      <c r="F85" s="75"/>
      <c r="G85" s="75"/>
      <c r="H85" s="75"/>
      <c r="I85" s="75"/>
      <c r="J85" s="29"/>
      <c r="K85" s="30"/>
      <c r="L85" s="31"/>
      <c r="M85" s="24" t="s">
        <v>392</v>
      </c>
      <c r="N85" s="25" t="s">
        <v>261</v>
      </c>
      <c r="O85" s="26">
        <f>O86+O89+O91</f>
        <v>5296.3</v>
      </c>
      <c r="P85" s="26">
        <f>P86+P89+P91</f>
        <v>1023.5</v>
      </c>
      <c r="Q85" s="57">
        <f t="shared" si="0"/>
        <v>0.19324811660970867</v>
      </c>
      <c r="R85" s="27"/>
      <c r="S85" s="34"/>
    </row>
    <row r="86" spans="1:19" s="46" customFormat="1" ht="30" customHeight="1">
      <c r="A86" s="36"/>
      <c r="B86" s="72"/>
      <c r="C86" s="72"/>
      <c r="D86" s="72"/>
      <c r="E86" s="37"/>
      <c r="F86" s="70"/>
      <c r="G86" s="70"/>
      <c r="H86" s="70"/>
      <c r="I86" s="70"/>
      <c r="J86" s="38"/>
      <c r="K86" s="39"/>
      <c r="L86" s="40"/>
      <c r="M86" s="41" t="s">
        <v>393</v>
      </c>
      <c r="N86" s="42" t="s">
        <v>394</v>
      </c>
      <c r="O86" s="43">
        <f>O87+O88</f>
        <v>643.6</v>
      </c>
      <c r="P86" s="43">
        <f>P87+P88</f>
        <v>0</v>
      </c>
      <c r="Q86" s="58">
        <f t="shared" si="0"/>
        <v>0</v>
      </c>
      <c r="R86" s="44"/>
      <c r="S86" s="45"/>
    </row>
    <row r="87" spans="1:19" ht="47.25" customHeight="1">
      <c r="A87" s="6"/>
      <c r="B87" s="73"/>
      <c r="C87" s="73"/>
      <c r="D87" s="73"/>
      <c r="E87" s="10"/>
      <c r="F87" s="71"/>
      <c r="G87" s="71"/>
      <c r="H87" s="71"/>
      <c r="I87" s="71"/>
      <c r="J87" s="7"/>
      <c r="K87" s="8"/>
      <c r="L87" s="9"/>
      <c r="M87" s="21" t="s">
        <v>395</v>
      </c>
      <c r="N87" s="11" t="s">
        <v>396</v>
      </c>
      <c r="O87" s="22">
        <v>10</v>
      </c>
      <c r="P87" s="22">
        <v>0</v>
      </c>
      <c r="Q87" s="59">
        <f t="shared" si="0"/>
        <v>0</v>
      </c>
      <c r="R87" s="20"/>
    </row>
    <row r="88" spans="1:19" ht="60" customHeight="1">
      <c r="A88" s="6"/>
      <c r="B88" s="76"/>
      <c r="C88" s="76"/>
      <c r="D88" s="76"/>
      <c r="E88" s="10"/>
      <c r="F88" s="77"/>
      <c r="G88" s="77"/>
      <c r="H88" s="77"/>
      <c r="I88" s="77"/>
      <c r="J88" s="7"/>
      <c r="K88" s="8"/>
      <c r="L88" s="9"/>
      <c r="M88" s="21" t="s">
        <v>397</v>
      </c>
      <c r="N88" s="11" t="s">
        <v>398</v>
      </c>
      <c r="O88" s="22">
        <v>633.6</v>
      </c>
      <c r="P88" s="22">
        <v>0</v>
      </c>
      <c r="Q88" s="59">
        <f t="shared" si="0"/>
        <v>0</v>
      </c>
      <c r="R88" s="20"/>
    </row>
    <row r="89" spans="1:19" ht="60" customHeight="1">
      <c r="A89" s="6"/>
      <c r="B89" s="76"/>
      <c r="C89" s="76"/>
      <c r="D89" s="76"/>
      <c r="E89" s="10"/>
      <c r="F89" s="77"/>
      <c r="G89" s="77"/>
      <c r="H89" s="77"/>
      <c r="I89" s="77"/>
      <c r="J89" s="7"/>
      <c r="K89" s="8"/>
      <c r="L89" s="9"/>
      <c r="M89" s="41" t="s">
        <v>399</v>
      </c>
      <c r="N89" s="42" t="s">
        <v>400</v>
      </c>
      <c r="O89" s="43">
        <f>O90</f>
        <v>8.1</v>
      </c>
      <c r="P89" s="43">
        <f>P90</f>
        <v>0</v>
      </c>
      <c r="Q89" s="58">
        <f t="shared" si="0"/>
        <v>0</v>
      </c>
      <c r="R89" s="20"/>
    </row>
    <row r="90" spans="1:19" ht="120.75" customHeight="1">
      <c r="A90" s="6"/>
      <c r="B90" s="76"/>
      <c r="C90" s="76"/>
      <c r="D90" s="76"/>
      <c r="E90" s="10"/>
      <c r="F90" s="77"/>
      <c r="G90" s="77"/>
      <c r="H90" s="77"/>
      <c r="I90" s="77"/>
      <c r="J90" s="7"/>
      <c r="K90" s="8"/>
      <c r="L90" s="9"/>
      <c r="M90" s="21" t="s">
        <v>401</v>
      </c>
      <c r="N90" s="11" t="s">
        <v>402</v>
      </c>
      <c r="O90" s="22">
        <v>8.1</v>
      </c>
      <c r="P90" s="22">
        <v>0</v>
      </c>
      <c r="Q90" s="59">
        <f t="shared" si="0"/>
        <v>0</v>
      </c>
      <c r="R90" s="20"/>
    </row>
    <row r="91" spans="1:19" ht="31.5" customHeight="1">
      <c r="A91" s="6"/>
      <c r="B91" s="76"/>
      <c r="C91" s="76"/>
      <c r="D91" s="76"/>
      <c r="E91" s="10"/>
      <c r="F91" s="77"/>
      <c r="G91" s="77"/>
      <c r="H91" s="77"/>
      <c r="I91" s="77"/>
      <c r="J91" s="7"/>
      <c r="K91" s="8"/>
      <c r="L91" s="9"/>
      <c r="M91" s="41" t="s">
        <v>403</v>
      </c>
      <c r="N91" s="42" t="s">
        <v>404</v>
      </c>
      <c r="O91" s="43">
        <f>O92</f>
        <v>4644.6000000000004</v>
      </c>
      <c r="P91" s="43">
        <f>P92</f>
        <v>1023.5</v>
      </c>
      <c r="Q91" s="58">
        <f t="shared" si="0"/>
        <v>0.22036343280368598</v>
      </c>
      <c r="R91" s="20"/>
    </row>
    <row r="92" spans="1:19" ht="45" customHeight="1">
      <c r="A92" s="6"/>
      <c r="B92" s="76"/>
      <c r="C92" s="76"/>
      <c r="D92" s="76"/>
      <c r="E92" s="10"/>
      <c r="F92" s="77"/>
      <c r="G92" s="77"/>
      <c r="H92" s="77"/>
      <c r="I92" s="77"/>
      <c r="J92" s="7"/>
      <c r="K92" s="8"/>
      <c r="L92" s="9"/>
      <c r="M92" s="21" t="s">
        <v>258</v>
      </c>
      <c r="N92" s="11" t="s">
        <v>405</v>
      </c>
      <c r="O92" s="22">
        <v>4644.6000000000004</v>
      </c>
      <c r="P92" s="22">
        <v>1023.5</v>
      </c>
      <c r="Q92" s="59">
        <f t="shared" si="0"/>
        <v>0.22036343280368598</v>
      </c>
      <c r="R92" s="20"/>
    </row>
    <row r="93" spans="1:19" s="28" customFormat="1" ht="56.25" customHeight="1">
      <c r="A93" s="23"/>
      <c r="B93" s="74"/>
      <c r="C93" s="74"/>
      <c r="D93" s="74"/>
      <c r="E93" s="32"/>
      <c r="F93" s="75"/>
      <c r="G93" s="75"/>
      <c r="H93" s="75"/>
      <c r="I93" s="75"/>
      <c r="J93" s="29"/>
      <c r="K93" s="30"/>
      <c r="L93" s="31"/>
      <c r="M93" s="24" t="s">
        <v>406</v>
      </c>
      <c r="N93" s="25" t="s">
        <v>263</v>
      </c>
      <c r="O93" s="26">
        <f>O94+O104+O113+O120</f>
        <v>82784.800000000003</v>
      </c>
      <c r="P93" s="26">
        <f>P94+P104+P113+P120</f>
        <v>40248.200000000004</v>
      </c>
      <c r="Q93" s="57">
        <f t="shared" si="0"/>
        <v>0.48617862216252261</v>
      </c>
      <c r="R93" s="27"/>
      <c r="S93" s="34"/>
    </row>
    <row r="94" spans="1:19" s="46" customFormat="1" ht="31.5" customHeight="1">
      <c r="A94" s="36"/>
      <c r="B94" s="72"/>
      <c r="C94" s="72"/>
      <c r="D94" s="72"/>
      <c r="E94" s="37"/>
      <c r="F94" s="70"/>
      <c r="G94" s="70"/>
      <c r="H94" s="70"/>
      <c r="I94" s="70"/>
      <c r="J94" s="38"/>
      <c r="K94" s="39"/>
      <c r="L94" s="40"/>
      <c r="M94" s="41" t="s">
        <v>262</v>
      </c>
      <c r="N94" s="42" t="s">
        <v>264</v>
      </c>
      <c r="O94" s="43">
        <f>SUM(O95:O103)</f>
        <v>43928.399999999994</v>
      </c>
      <c r="P94" s="43">
        <f>SUM(P95:P103)</f>
        <v>22749</v>
      </c>
      <c r="Q94" s="58">
        <f t="shared" si="0"/>
        <v>0.51786543557243159</v>
      </c>
      <c r="R94" s="44"/>
      <c r="S94" s="45"/>
    </row>
    <row r="95" spans="1:19" ht="45.75" customHeight="1">
      <c r="A95" s="6"/>
      <c r="B95" s="73"/>
      <c r="C95" s="73"/>
      <c r="D95" s="73"/>
      <c r="E95" s="10"/>
      <c r="F95" s="71"/>
      <c r="G95" s="71"/>
      <c r="H95" s="71"/>
      <c r="I95" s="71"/>
      <c r="J95" s="7"/>
      <c r="K95" s="8"/>
      <c r="L95" s="9"/>
      <c r="M95" s="21" t="s">
        <v>29</v>
      </c>
      <c r="N95" s="11" t="s">
        <v>267</v>
      </c>
      <c r="O95" s="22">
        <v>230.9</v>
      </c>
      <c r="P95" s="22">
        <v>81.8</v>
      </c>
      <c r="Q95" s="59">
        <f t="shared" si="0"/>
        <v>0.35426591598094409</v>
      </c>
      <c r="R95" s="20"/>
    </row>
    <row r="96" spans="1:19" ht="106.5" customHeight="1">
      <c r="A96" s="6"/>
      <c r="B96" s="73"/>
      <c r="C96" s="73"/>
      <c r="D96" s="73"/>
      <c r="E96" s="10"/>
      <c r="F96" s="71"/>
      <c r="G96" s="71"/>
      <c r="H96" s="71"/>
      <c r="I96" s="71"/>
      <c r="J96" s="7"/>
      <c r="K96" s="8"/>
      <c r="L96" s="9"/>
      <c r="M96" s="21" t="s">
        <v>28</v>
      </c>
      <c r="N96" s="11" t="s">
        <v>268</v>
      </c>
      <c r="O96" s="22">
        <v>67.599999999999994</v>
      </c>
      <c r="P96" s="22">
        <v>56.3</v>
      </c>
      <c r="Q96" s="59">
        <f t="shared" si="0"/>
        <v>0.83284023668639051</v>
      </c>
      <c r="R96" s="20"/>
    </row>
    <row r="97" spans="1:19" ht="120.75" customHeight="1">
      <c r="A97" s="6"/>
      <c r="B97" s="73"/>
      <c r="C97" s="73"/>
      <c r="D97" s="73"/>
      <c r="E97" s="10"/>
      <c r="F97" s="71"/>
      <c r="G97" s="71"/>
      <c r="H97" s="71"/>
      <c r="I97" s="71"/>
      <c r="J97" s="7"/>
      <c r="K97" s="8"/>
      <c r="L97" s="9"/>
      <c r="M97" s="21" t="s">
        <v>46</v>
      </c>
      <c r="N97" s="11" t="s">
        <v>269</v>
      </c>
      <c r="O97" s="22">
        <v>3656</v>
      </c>
      <c r="P97" s="22">
        <v>3073.4</v>
      </c>
      <c r="Q97" s="59">
        <f t="shared" si="0"/>
        <v>0.84064551422319478</v>
      </c>
      <c r="R97" s="20"/>
    </row>
    <row r="98" spans="1:19" ht="45.75" customHeight="1">
      <c r="A98" s="6"/>
      <c r="B98" s="76"/>
      <c r="C98" s="76"/>
      <c r="D98" s="76"/>
      <c r="E98" s="10"/>
      <c r="F98" s="77"/>
      <c r="G98" s="77"/>
      <c r="H98" s="77"/>
      <c r="I98" s="77"/>
      <c r="J98" s="7"/>
      <c r="K98" s="8"/>
      <c r="L98" s="9"/>
      <c r="M98" s="21" t="s">
        <v>411</v>
      </c>
      <c r="N98" s="11" t="s">
        <v>412</v>
      </c>
      <c r="O98" s="22">
        <v>334.6</v>
      </c>
      <c r="P98" s="22">
        <v>105.5</v>
      </c>
      <c r="Q98" s="59">
        <f t="shared" si="0"/>
        <v>0.31530185295875668</v>
      </c>
      <c r="R98" s="20"/>
    </row>
    <row r="99" spans="1:19" ht="75.75" customHeight="1">
      <c r="A99" s="6"/>
      <c r="B99" s="73"/>
      <c r="C99" s="73"/>
      <c r="D99" s="73"/>
      <c r="E99" s="10"/>
      <c r="F99" s="71"/>
      <c r="G99" s="71"/>
      <c r="H99" s="71"/>
      <c r="I99" s="71"/>
      <c r="J99" s="7"/>
      <c r="K99" s="8"/>
      <c r="L99" s="9"/>
      <c r="M99" s="21" t="s">
        <v>265</v>
      </c>
      <c r="N99" s="11" t="s">
        <v>270</v>
      </c>
      <c r="O99" s="22">
        <v>21700</v>
      </c>
      <c r="P99" s="22">
        <v>5569.3</v>
      </c>
      <c r="Q99" s="59">
        <f t="shared" si="0"/>
        <v>0.25664976958525348</v>
      </c>
      <c r="R99" s="20"/>
    </row>
    <row r="100" spans="1:19" ht="75.75" customHeight="1">
      <c r="A100" s="6"/>
      <c r="B100" s="76"/>
      <c r="C100" s="76"/>
      <c r="D100" s="76"/>
      <c r="E100" s="10"/>
      <c r="F100" s="77"/>
      <c r="G100" s="77"/>
      <c r="H100" s="77"/>
      <c r="I100" s="77"/>
      <c r="J100" s="7"/>
      <c r="K100" s="8"/>
      <c r="L100" s="9"/>
      <c r="M100" s="21" t="s">
        <v>407</v>
      </c>
      <c r="N100" s="11" t="s">
        <v>408</v>
      </c>
      <c r="O100" s="22">
        <v>2564.1</v>
      </c>
      <c r="P100" s="22">
        <v>0</v>
      </c>
      <c r="Q100" s="59">
        <f t="shared" si="0"/>
        <v>0</v>
      </c>
      <c r="R100" s="20"/>
    </row>
    <row r="101" spans="1:19" ht="18.75" customHeight="1">
      <c r="A101" s="6"/>
      <c r="B101" s="73"/>
      <c r="C101" s="73"/>
      <c r="D101" s="73"/>
      <c r="E101" s="10"/>
      <c r="F101" s="71"/>
      <c r="G101" s="71"/>
      <c r="H101" s="71"/>
      <c r="I101" s="71"/>
      <c r="J101" s="7"/>
      <c r="K101" s="8"/>
      <c r="L101" s="9"/>
      <c r="M101" s="21" t="s">
        <v>27</v>
      </c>
      <c r="N101" s="11" t="s">
        <v>271</v>
      </c>
      <c r="O101" s="22">
        <v>10096.6</v>
      </c>
      <c r="P101" s="22">
        <v>9993</v>
      </c>
      <c r="Q101" s="59">
        <f t="shared" si="0"/>
        <v>0.98973912009983556</v>
      </c>
      <c r="R101" s="20"/>
    </row>
    <row r="102" spans="1:19" ht="60.75" customHeight="1">
      <c r="A102" s="6"/>
      <c r="B102" s="76"/>
      <c r="C102" s="76"/>
      <c r="D102" s="76"/>
      <c r="E102" s="10"/>
      <c r="F102" s="77"/>
      <c r="G102" s="77"/>
      <c r="H102" s="77"/>
      <c r="I102" s="77"/>
      <c r="J102" s="7"/>
      <c r="K102" s="8"/>
      <c r="L102" s="9"/>
      <c r="M102" s="21" t="s">
        <v>409</v>
      </c>
      <c r="N102" s="11" t="s">
        <v>410</v>
      </c>
      <c r="O102" s="22">
        <v>1231</v>
      </c>
      <c r="P102" s="22">
        <v>0</v>
      </c>
      <c r="Q102" s="59">
        <f t="shared" si="0"/>
        <v>0</v>
      </c>
      <c r="R102" s="20"/>
    </row>
    <row r="103" spans="1:19" ht="60" customHeight="1">
      <c r="A103" s="6"/>
      <c r="B103" s="73"/>
      <c r="C103" s="73"/>
      <c r="D103" s="73"/>
      <c r="E103" s="10"/>
      <c r="F103" s="71"/>
      <c r="G103" s="71"/>
      <c r="H103" s="71"/>
      <c r="I103" s="71"/>
      <c r="J103" s="7"/>
      <c r="K103" s="8"/>
      <c r="L103" s="9"/>
      <c r="M103" s="21" t="s">
        <v>266</v>
      </c>
      <c r="N103" s="11" t="s">
        <v>272</v>
      </c>
      <c r="O103" s="22">
        <v>4047.6</v>
      </c>
      <c r="P103" s="22">
        <v>3869.7</v>
      </c>
      <c r="Q103" s="59">
        <f t="shared" si="0"/>
        <v>0.95604802846131043</v>
      </c>
      <c r="R103" s="20"/>
    </row>
    <row r="104" spans="1:19" s="46" customFormat="1" ht="19.5" customHeight="1">
      <c r="A104" s="36"/>
      <c r="B104" s="72"/>
      <c r="C104" s="72"/>
      <c r="D104" s="72"/>
      <c r="E104" s="37"/>
      <c r="F104" s="70"/>
      <c r="G104" s="70"/>
      <c r="H104" s="70"/>
      <c r="I104" s="70"/>
      <c r="J104" s="38"/>
      <c r="K104" s="39"/>
      <c r="L104" s="40"/>
      <c r="M104" s="41" t="s">
        <v>273</v>
      </c>
      <c r="N104" s="42" t="s">
        <v>274</v>
      </c>
      <c r="O104" s="43">
        <f>SUM(O105:O112)</f>
        <v>23473.100000000002</v>
      </c>
      <c r="P104" s="43">
        <f>SUM(P105:P112)</f>
        <v>9898.7999999999993</v>
      </c>
      <c r="Q104" s="58">
        <f t="shared" si="0"/>
        <v>0.4217082532771555</v>
      </c>
      <c r="R104" s="44"/>
      <c r="S104" s="45"/>
    </row>
    <row r="105" spans="1:19" ht="31.5" customHeight="1">
      <c r="A105" s="6"/>
      <c r="B105" s="73"/>
      <c r="C105" s="73"/>
      <c r="D105" s="73"/>
      <c r="E105" s="10"/>
      <c r="F105" s="71"/>
      <c r="G105" s="71"/>
      <c r="H105" s="71"/>
      <c r="I105" s="71"/>
      <c r="J105" s="7"/>
      <c r="K105" s="8"/>
      <c r="L105" s="9"/>
      <c r="M105" s="21" t="s">
        <v>47</v>
      </c>
      <c r="N105" s="11" t="s">
        <v>276</v>
      </c>
      <c r="O105" s="22">
        <v>3402.5</v>
      </c>
      <c r="P105" s="22">
        <v>1506.3</v>
      </c>
      <c r="Q105" s="59">
        <f t="shared" si="0"/>
        <v>0.44270389419544454</v>
      </c>
      <c r="R105" s="20"/>
    </row>
    <row r="106" spans="1:19" ht="46.5" customHeight="1">
      <c r="A106" s="6"/>
      <c r="B106" s="73"/>
      <c r="C106" s="73"/>
      <c r="D106" s="73"/>
      <c r="E106" s="10"/>
      <c r="F106" s="71"/>
      <c r="G106" s="71"/>
      <c r="H106" s="71"/>
      <c r="I106" s="71"/>
      <c r="J106" s="7"/>
      <c r="K106" s="8"/>
      <c r="L106" s="9"/>
      <c r="M106" s="21" t="s">
        <v>45</v>
      </c>
      <c r="N106" s="11" t="s">
        <v>277</v>
      </c>
      <c r="O106" s="22">
        <v>1107.2</v>
      </c>
      <c r="P106" s="22">
        <v>504.5</v>
      </c>
      <c r="Q106" s="59">
        <f t="shared" si="0"/>
        <v>0.45565390173410403</v>
      </c>
      <c r="R106" s="20"/>
    </row>
    <row r="107" spans="1:19" ht="45.75" customHeight="1">
      <c r="A107" s="6"/>
      <c r="B107" s="73"/>
      <c r="C107" s="73"/>
      <c r="D107" s="73"/>
      <c r="E107" s="10"/>
      <c r="F107" s="71"/>
      <c r="G107" s="71"/>
      <c r="H107" s="71"/>
      <c r="I107" s="71"/>
      <c r="J107" s="7"/>
      <c r="K107" s="8"/>
      <c r="L107" s="9"/>
      <c r="M107" s="21" t="s">
        <v>44</v>
      </c>
      <c r="N107" s="11" t="s">
        <v>278</v>
      </c>
      <c r="O107" s="22">
        <v>625.6</v>
      </c>
      <c r="P107" s="22">
        <v>0</v>
      </c>
      <c r="Q107" s="59">
        <f t="shared" si="0"/>
        <v>0</v>
      </c>
      <c r="R107" s="20"/>
    </row>
    <row r="108" spans="1:19" ht="31.5" customHeight="1">
      <c r="A108" s="6"/>
      <c r="B108" s="73"/>
      <c r="C108" s="73"/>
      <c r="D108" s="73"/>
      <c r="E108" s="10"/>
      <c r="F108" s="71"/>
      <c r="G108" s="71"/>
      <c r="H108" s="71"/>
      <c r="I108" s="71"/>
      <c r="J108" s="7"/>
      <c r="K108" s="8"/>
      <c r="L108" s="9"/>
      <c r="M108" s="21" t="s">
        <v>43</v>
      </c>
      <c r="N108" s="11" t="s">
        <v>279</v>
      </c>
      <c r="O108" s="22">
        <v>11645.7</v>
      </c>
      <c r="P108" s="22">
        <v>7130.2</v>
      </c>
      <c r="Q108" s="59">
        <f t="shared" si="0"/>
        <v>0.61226031925946911</v>
      </c>
      <c r="R108" s="20"/>
    </row>
    <row r="109" spans="1:19" ht="18.75" customHeight="1">
      <c r="A109" s="6"/>
      <c r="B109" s="73"/>
      <c r="C109" s="73"/>
      <c r="D109" s="73"/>
      <c r="E109" s="10"/>
      <c r="F109" s="71"/>
      <c r="G109" s="71"/>
      <c r="H109" s="71"/>
      <c r="I109" s="71"/>
      <c r="J109" s="7"/>
      <c r="K109" s="8"/>
      <c r="L109" s="9"/>
      <c r="M109" s="21" t="s">
        <v>42</v>
      </c>
      <c r="N109" s="11" t="s">
        <v>280</v>
      </c>
      <c r="O109" s="22">
        <v>644.5</v>
      </c>
      <c r="P109" s="22">
        <v>68</v>
      </c>
      <c r="Q109" s="59">
        <f t="shared" si="0"/>
        <v>0.10550814584949574</v>
      </c>
      <c r="R109" s="20"/>
    </row>
    <row r="110" spans="1:19" ht="90" customHeight="1">
      <c r="A110" s="6"/>
      <c r="B110" s="73"/>
      <c r="C110" s="73"/>
      <c r="D110" s="73"/>
      <c r="E110" s="10"/>
      <c r="F110" s="71"/>
      <c r="G110" s="71"/>
      <c r="H110" s="71"/>
      <c r="I110" s="71"/>
      <c r="J110" s="7"/>
      <c r="K110" s="8"/>
      <c r="L110" s="9"/>
      <c r="M110" s="21" t="s">
        <v>275</v>
      </c>
      <c r="N110" s="11" t="s">
        <v>281</v>
      </c>
      <c r="O110" s="22">
        <v>3560.4</v>
      </c>
      <c r="P110" s="22">
        <v>689.8</v>
      </c>
      <c r="Q110" s="59">
        <f t="shared" si="0"/>
        <v>0.19374227614874731</v>
      </c>
      <c r="R110" s="20"/>
    </row>
    <row r="111" spans="1:19" ht="60" customHeight="1">
      <c r="A111" s="6"/>
      <c r="B111" s="76"/>
      <c r="C111" s="76"/>
      <c r="D111" s="76"/>
      <c r="E111" s="10"/>
      <c r="F111" s="77"/>
      <c r="G111" s="77"/>
      <c r="H111" s="77"/>
      <c r="I111" s="77"/>
      <c r="J111" s="7"/>
      <c r="K111" s="8"/>
      <c r="L111" s="9"/>
      <c r="M111" s="21" t="s">
        <v>413</v>
      </c>
      <c r="N111" s="11" t="s">
        <v>414</v>
      </c>
      <c r="O111" s="22">
        <v>768</v>
      </c>
      <c r="P111" s="22">
        <v>0</v>
      </c>
      <c r="Q111" s="59">
        <f t="shared" si="0"/>
        <v>0</v>
      </c>
      <c r="R111" s="20"/>
    </row>
    <row r="112" spans="1:19" ht="45.75" customHeight="1">
      <c r="A112" s="6"/>
      <c r="B112" s="76"/>
      <c r="C112" s="76"/>
      <c r="D112" s="76"/>
      <c r="E112" s="10"/>
      <c r="F112" s="77"/>
      <c r="G112" s="77"/>
      <c r="H112" s="77"/>
      <c r="I112" s="77"/>
      <c r="J112" s="7"/>
      <c r="K112" s="8"/>
      <c r="L112" s="9"/>
      <c r="M112" s="21" t="s">
        <v>415</v>
      </c>
      <c r="N112" s="11" t="s">
        <v>416</v>
      </c>
      <c r="O112" s="22">
        <v>1719.2</v>
      </c>
      <c r="P112" s="22">
        <v>0</v>
      </c>
      <c r="Q112" s="59">
        <f t="shared" si="0"/>
        <v>0</v>
      </c>
      <c r="R112" s="20"/>
    </row>
    <row r="113" spans="1:19" s="46" customFormat="1" ht="18.75" customHeight="1">
      <c r="A113" s="36"/>
      <c r="B113" s="72"/>
      <c r="C113" s="72"/>
      <c r="D113" s="72"/>
      <c r="E113" s="37"/>
      <c r="F113" s="70"/>
      <c r="G113" s="70"/>
      <c r="H113" s="70"/>
      <c r="I113" s="70"/>
      <c r="J113" s="38"/>
      <c r="K113" s="39"/>
      <c r="L113" s="40"/>
      <c r="M113" s="41" t="s">
        <v>282</v>
      </c>
      <c r="N113" s="42" t="s">
        <v>283</v>
      </c>
      <c r="O113" s="43">
        <f>SUM(O114:O119)</f>
        <v>6857.8</v>
      </c>
      <c r="P113" s="43">
        <f>SUM(P114:P119)</f>
        <v>5935.1</v>
      </c>
      <c r="Q113" s="58">
        <f t="shared" si="0"/>
        <v>0.86545247747090903</v>
      </c>
      <c r="R113" s="44"/>
      <c r="S113" s="45"/>
    </row>
    <row r="114" spans="1:19" s="46" customFormat="1" ht="46.5" customHeight="1">
      <c r="A114" s="36"/>
      <c r="B114" s="79"/>
      <c r="C114" s="79"/>
      <c r="D114" s="79"/>
      <c r="E114" s="37"/>
      <c r="F114" s="78"/>
      <c r="G114" s="78"/>
      <c r="H114" s="78"/>
      <c r="I114" s="78"/>
      <c r="J114" s="38"/>
      <c r="K114" s="39"/>
      <c r="L114" s="40"/>
      <c r="M114" s="21" t="s">
        <v>417</v>
      </c>
      <c r="N114" s="11" t="s">
        <v>418</v>
      </c>
      <c r="O114" s="22">
        <v>384.5</v>
      </c>
      <c r="P114" s="22">
        <v>177.8</v>
      </c>
      <c r="Q114" s="59">
        <f t="shared" si="0"/>
        <v>0.46241872561768532</v>
      </c>
      <c r="R114" s="44"/>
      <c r="S114" s="45"/>
    </row>
    <row r="115" spans="1:19" s="46" customFormat="1" ht="57.75" customHeight="1">
      <c r="A115" s="36"/>
      <c r="B115" s="79"/>
      <c r="C115" s="79"/>
      <c r="D115" s="79"/>
      <c r="E115" s="37"/>
      <c r="F115" s="78"/>
      <c r="G115" s="78"/>
      <c r="H115" s="78"/>
      <c r="I115" s="78"/>
      <c r="J115" s="38"/>
      <c r="K115" s="39"/>
      <c r="L115" s="40"/>
      <c r="M115" s="21" t="s">
        <v>48</v>
      </c>
      <c r="N115" s="11" t="s">
        <v>419</v>
      </c>
      <c r="O115" s="22">
        <v>79.2</v>
      </c>
      <c r="P115" s="22">
        <v>79.099999999999994</v>
      </c>
      <c r="Q115" s="59">
        <f t="shared" si="0"/>
        <v>0.99873737373737359</v>
      </c>
      <c r="R115" s="44"/>
      <c r="S115" s="45"/>
    </row>
    <row r="116" spans="1:19" ht="61.5" customHeight="1">
      <c r="A116" s="6"/>
      <c r="B116" s="73"/>
      <c r="C116" s="73"/>
      <c r="D116" s="73"/>
      <c r="E116" s="10"/>
      <c r="F116" s="71"/>
      <c r="G116" s="71"/>
      <c r="H116" s="71"/>
      <c r="I116" s="71"/>
      <c r="J116" s="7"/>
      <c r="K116" s="8"/>
      <c r="L116" s="9"/>
      <c r="M116" s="21" t="s">
        <v>420</v>
      </c>
      <c r="N116" s="11" t="s">
        <v>421</v>
      </c>
      <c r="O116" s="22">
        <v>3812.3</v>
      </c>
      <c r="P116" s="22">
        <v>3458.5</v>
      </c>
      <c r="Q116" s="59">
        <f t="shared" si="0"/>
        <v>0.90719513154788445</v>
      </c>
      <c r="R116" s="20"/>
    </row>
    <row r="117" spans="1:19" ht="46.5" customHeight="1">
      <c r="A117" s="6"/>
      <c r="B117" s="73"/>
      <c r="C117" s="73"/>
      <c r="D117" s="73"/>
      <c r="E117" s="10"/>
      <c r="F117" s="71"/>
      <c r="G117" s="71"/>
      <c r="H117" s="71"/>
      <c r="I117" s="71"/>
      <c r="J117" s="7"/>
      <c r="K117" s="8"/>
      <c r="L117" s="9"/>
      <c r="M117" s="21" t="s">
        <v>422</v>
      </c>
      <c r="N117" s="11" t="s">
        <v>285</v>
      </c>
      <c r="O117" s="22">
        <v>14.5</v>
      </c>
      <c r="P117" s="22">
        <v>2.2999999999999998</v>
      </c>
      <c r="Q117" s="59">
        <f t="shared" si="0"/>
        <v>0.1586206896551724</v>
      </c>
      <c r="R117" s="20"/>
    </row>
    <row r="118" spans="1:19" ht="45.75" customHeight="1">
      <c r="A118" s="6"/>
      <c r="B118" s="73"/>
      <c r="C118" s="73"/>
      <c r="D118" s="73"/>
      <c r="E118" s="10"/>
      <c r="F118" s="71"/>
      <c r="G118" s="71"/>
      <c r="H118" s="71"/>
      <c r="I118" s="71"/>
      <c r="J118" s="7"/>
      <c r="K118" s="8"/>
      <c r="L118" s="9"/>
      <c r="M118" s="21" t="s">
        <v>284</v>
      </c>
      <c r="N118" s="11" t="s">
        <v>286</v>
      </c>
      <c r="O118" s="22">
        <v>822.5</v>
      </c>
      <c r="P118" s="22">
        <v>734.4</v>
      </c>
      <c r="Q118" s="59">
        <f t="shared" si="0"/>
        <v>0.89288753799392095</v>
      </c>
      <c r="R118" s="20"/>
    </row>
    <row r="119" spans="1:19" ht="20.25" customHeight="1">
      <c r="A119" s="6"/>
      <c r="B119" s="73"/>
      <c r="C119" s="73"/>
      <c r="D119" s="73"/>
      <c r="E119" s="10"/>
      <c r="F119" s="71"/>
      <c r="G119" s="71"/>
      <c r="H119" s="71"/>
      <c r="I119" s="71"/>
      <c r="J119" s="7"/>
      <c r="K119" s="8"/>
      <c r="L119" s="9"/>
      <c r="M119" s="21" t="s">
        <v>41</v>
      </c>
      <c r="N119" s="11" t="s">
        <v>287</v>
      </c>
      <c r="O119" s="22">
        <v>1744.8</v>
      </c>
      <c r="P119" s="22">
        <v>1483</v>
      </c>
      <c r="Q119" s="59">
        <f t="shared" si="0"/>
        <v>0.84995414947271897</v>
      </c>
      <c r="R119" s="20"/>
    </row>
    <row r="120" spans="1:19" s="46" customFormat="1" ht="31.5" customHeight="1">
      <c r="A120" s="36"/>
      <c r="B120" s="72"/>
      <c r="C120" s="72"/>
      <c r="D120" s="72"/>
      <c r="E120" s="37"/>
      <c r="F120" s="70"/>
      <c r="G120" s="70"/>
      <c r="H120" s="70"/>
      <c r="I120" s="70"/>
      <c r="J120" s="38"/>
      <c r="K120" s="39"/>
      <c r="L120" s="40"/>
      <c r="M120" s="41" t="s">
        <v>288</v>
      </c>
      <c r="N120" s="42" t="s">
        <v>289</v>
      </c>
      <c r="O120" s="43">
        <f>O121+O122+O123+O124</f>
        <v>8525.5</v>
      </c>
      <c r="P120" s="43">
        <f>P121+P122+P123+P124</f>
        <v>1665.3</v>
      </c>
      <c r="Q120" s="58">
        <f t="shared" si="0"/>
        <v>0.19533165210251596</v>
      </c>
      <c r="R120" s="44"/>
      <c r="S120" s="45"/>
    </row>
    <row r="121" spans="1:19" ht="137.25" customHeight="1">
      <c r="A121" s="6"/>
      <c r="B121" s="73"/>
      <c r="C121" s="73"/>
      <c r="D121" s="73"/>
      <c r="E121" s="10"/>
      <c r="F121" s="71"/>
      <c r="G121" s="71"/>
      <c r="H121" s="71"/>
      <c r="I121" s="71"/>
      <c r="J121" s="7"/>
      <c r="K121" s="8"/>
      <c r="L121" s="9"/>
      <c r="M121" s="21" t="s">
        <v>423</v>
      </c>
      <c r="N121" s="11" t="s">
        <v>290</v>
      </c>
      <c r="O121" s="22">
        <v>750.9</v>
      </c>
      <c r="P121" s="22">
        <v>87.1</v>
      </c>
      <c r="Q121" s="59">
        <f t="shared" si="0"/>
        <v>0.11599414036489546</v>
      </c>
      <c r="R121" s="20"/>
    </row>
    <row r="122" spans="1:19" ht="118.5" customHeight="1">
      <c r="A122" s="6"/>
      <c r="B122" s="76"/>
      <c r="C122" s="76"/>
      <c r="D122" s="76"/>
      <c r="E122" s="10"/>
      <c r="F122" s="77"/>
      <c r="G122" s="77"/>
      <c r="H122" s="77"/>
      <c r="I122" s="77"/>
      <c r="J122" s="7"/>
      <c r="K122" s="8"/>
      <c r="L122" s="9"/>
      <c r="M122" s="21" t="s">
        <v>424</v>
      </c>
      <c r="N122" s="11" t="s">
        <v>425</v>
      </c>
      <c r="O122" s="22">
        <v>3.2</v>
      </c>
      <c r="P122" s="22">
        <v>0</v>
      </c>
      <c r="Q122" s="59">
        <f t="shared" si="0"/>
        <v>0</v>
      </c>
      <c r="R122" s="20"/>
    </row>
    <row r="123" spans="1:19" ht="135.75" customHeight="1">
      <c r="A123" s="6"/>
      <c r="B123" s="73"/>
      <c r="C123" s="73"/>
      <c r="D123" s="73"/>
      <c r="E123" s="10"/>
      <c r="F123" s="71"/>
      <c r="G123" s="71"/>
      <c r="H123" s="71"/>
      <c r="I123" s="71"/>
      <c r="J123" s="7"/>
      <c r="K123" s="8"/>
      <c r="L123" s="9"/>
      <c r="M123" s="21" t="s">
        <v>426</v>
      </c>
      <c r="N123" s="11" t="s">
        <v>291</v>
      </c>
      <c r="O123" s="22">
        <v>6757.7</v>
      </c>
      <c r="P123" s="22">
        <v>1426.2</v>
      </c>
      <c r="Q123" s="59">
        <f t="shared" si="0"/>
        <v>0.21104813767997987</v>
      </c>
      <c r="R123" s="20"/>
    </row>
    <row r="124" spans="1:19" ht="121.5" customHeight="1">
      <c r="A124" s="6"/>
      <c r="B124" s="73"/>
      <c r="C124" s="73"/>
      <c r="D124" s="73"/>
      <c r="E124" s="10"/>
      <c r="F124" s="71"/>
      <c r="G124" s="71"/>
      <c r="H124" s="71"/>
      <c r="I124" s="71"/>
      <c r="J124" s="7"/>
      <c r="K124" s="8"/>
      <c r="L124" s="9"/>
      <c r="M124" s="21" t="s">
        <v>427</v>
      </c>
      <c r="N124" s="11" t="s">
        <v>292</v>
      </c>
      <c r="O124" s="22">
        <v>1013.7</v>
      </c>
      <c r="P124" s="22">
        <v>152</v>
      </c>
      <c r="Q124" s="59">
        <f t="shared" si="0"/>
        <v>0.14994574331656307</v>
      </c>
      <c r="R124" s="20"/>
    </row>
    <row r="125" spans="1:19" s="28" customFormat="1" ht="43.5" customHeight="1">
      <c r="A125" s="23"/>
      <c r="B125" s="74"/>
      <c r="C125" s="74"/>
      <c r="D125" s="74"/>
      <c r="E125" s="32"/>
      <c r="F125" s="75"/>
      <c r="G125" s="75"/>
      <c r="H125" s="75"/>
      <c r="I125" s="75"/>
      <c r="J125" s="29"/>
      <c r="K125" s="30"/>
      <c r="L125" s="31"/>
      <c r="M125" s="24" t="s">
        <v>428</v>
      </c>
      <c r="N125" s="25" t="s">
        <v>293</v>
      </c>
      <c r="O125" s="26">
        <f>O126+O128</f>
        <v>453.3</v>
      </c>
      <c r="P125" s="26">
        <f>P126+P128</f>
        <v>70.7</v>
      </c>
      <c r="Q125" s="57">
        <f t="shared" si="0"/>
        <v>0.15596735054048091</v>
      </c>
      <c r="R125" s="27"/>
      <c r="S125" s="34"/>
    </row>
    <row r="126" spans="1:19" s="28" customFormat="1" ht="47.25" customHeight="1">
      <c r="A126" s="23"/>
      <c r="B126" s="80"/>
      <c r="C126" s="80"/>
      <c r="D126" s="80"/>
      <c r="E126" s="32"/>
      <c r="F126" s="81"/>
      <c r="G126" s="81"/>
      <c r="H126" s="81"/>
      <c r="I126" s="81"/>
      <c r="J126" s="29"/>
      <c r="K126" s="30"/>
      <c r="L126" s="31"/>
      <c r="M126" s="41" t="s">
        <v>429</v>
      </c>
      <c r="N126" s="42" t="s">
        <v>430</v>
      </c>
      <c r="O126" s="43">
        <f>O127</f>
        <v>21.6</v>
      </c>
      <c r="P126" s="43">
        <f>P127</f>
        <v>5.4</v>
      </c>
      <c r="Q126" s="58">
        <f t="shared" si="0"/>
        <v>0.25</v>
      </c>
      <c r="R126" s="27"/>
      <c r="S126" s="34"/>
    </row>
    <row r="127" spans="1:19" s="28" customFormat="1" ht="30.75" customHeight="1">
      <c r="A127" s="23"/>
      <c r="B127" s="80"/>
      <c r="C127" s="80"/>
      <c r="D127" s="80"/>
      <c r="E127" s="32"/>
      <c r="F127" s="81"/>
      <c r="G127" s="81"/>
      <c r="H127" s="81"/>
      <c r="I127" s="81"/>
      <c r="J127" s="29"/>
      <c r="K127" s="30"/>
      <c r="L127" s="31"/>
      <c r="M127" s="21" t="s">
        <v>431</v>
      </c>
      <c r="N127" s="11" t="s">
        <v>432</v>
      </c>
      <c r="O127" s="22">
        <v>21.6</v>
      </c>
      <c r="P127" s="22">
        <v>5.4</v>
      </c>
      <c r="Q127" s="59">
        <f t="shared" si="0"/>
        <v>0.25</v>
      </c>
      <c r="R127" s="27"/>
      <c r="S127" s="34"/>
    </row>
    <row r="128" spans="1:19" s="46" customFormat="1" ht="60" customHeight="1">
      <c r="A128" s="36"/>
      <c r="B128" s="72"/>
      <c r="C128" s="72"/>
      <c r="D128" s="72"/>
      <c r="E128" s="37"/>
      <c r="F128" s="70"/>
      <c r="G128" s="70"/>
      <c r="H128" s="70"/>
      <c r="I128" s="70"/>
      <c r="J128" s="38"/>
      <c r="K128" s="39"/>
      <c r="L128" s="40"/>
      <c r="M128" s="41" t="s">
        <v>433</v>
      </c>
      <c r="N128" s="42" t="s">
        <v>294</v>
      </c>
      <c r="O128" s="43">
        <f>O129+O130</f>
        <v>431.7</v>
      </c>
      <c r="P128" s="43">
        <f>P129+P130</f>
        <v>65.3</v>
      </c>
      <c r="Q128" s="58">
        <f t="shared" si="0"/>
        <v>0.15126245077600184</v>
      </c>
      <c r="R128" s="44"/>
      <c r="S128" s="45"/>
    </row>
    <row r="129" spans="1:19" ht="106.5" customHeight="1">
      <c r="A129" s="6"/>
      <c r="B129" s="73"/>
      <c r="C129" s="73"/>
      <c r="D129" s="73"/>
      <c r="E129" s="10"/>
      <c r="F129" s="71"/>
      <c r="G129" s="71"/>
      <c r="H129" s="71"/>
      <c r="I129" s="71"/>
      <c r="J129" s="7"/>
      <c r="K129" s="8"/>
      <c r="L129" s="9"/>
      <c r="M129" s="21" t="s">
        <v>434</v>
      </c>
      <c r="N129" s="11" t="s">
        <v>295</v>
      </c>
      <c r="O129" s="22">
        <v>375.4</v>
      </c>
      <c r="P129" s="22">
        <v>62.2</v>
      </c>
      <c r="Q129" s="59">
        <f t="shared" si="0"/>
        <v>0.16568993074054345</v>
      </c>
      <c r="R129" s="20"/>
    </row>
    <row r="130" spans="1:19" ht="107.25" customHeight="1">
      <c r="A130" s="6"/>
      <c r="B130" s="73"/>
      <c r="C130" s="73"/>
      <c r="D130" s="73"/>
      <c r="E130" s="10"/>
      <c r="F130" s="71"/>
      <c r="G130" s="71"/>
      <c r="H130" s="71"/>
      <c r="I130" s="71"/>
      <c r="J130" s="7"/>
      <c r="K130" s="8"/>
      <c r="L130" s="9"/>
      <c r="M130" s="21" t="s">
        <v>435</v>
      </c>
      <c r="N130" s="11" t="s">
        <v>296</v>
      </c>
      <c r="O130" s="22">
        <v>56.3</v>
      </c>
      <c r="P130" s="22">
        <v>3.1</v>
      </c>
      <c r="Q130" s="59">
        <f t="shared" si="0"/>
        <v>5.5062166962699825E-2</v>
      </c>
      <c r="R130" s="20"/>
    </row>
    <row r="131" spans="1:19" s="28" customFormat="1" ht="44.25" customHeight="1">
      <c r="A131" s="23"/>
      <c r="B131" s="74"/>
      <c r="C131" s="74"/>
      <c r="D131" s="74"/>
      <c r="E131" s="32"/>
      <c r="F131" s="75"/>
      <c r="G131" s="75"/>
      <c r="H131" s="75"/>
      <c r="I131" s="75"/>
      <c r="J131" s="29"/>
      <c r="K131" s="30"/>
      <c r="L131" s="31"/>
      <c r="M131" s="24" t="s">
        <v>436</v>
      </c>
      <c r="N131" s="25" t="s">
        <v>300</v>
      </c>
      <c r="O131" s="26">
        <f>O132</f>
        <v>1055.5999999999999</v>
      </c>
      <c r="P131" s="26">
        <f>P132</f>
        <v>0</v>
      </c>
      <c r="Q131" s="57">
        <f t="shared" si="0"/>
        <v>0</v>
      </c>
      <c r="R131" s="27"/>
      <c r="S131" s="34"/>
    </row>
    <row r="132" spans="1:19" s="46" customFormat="1" ht="48.75" customHeight="1">
      <c r="A132" s="36"/>
      <c r="B132" s="72"/>
      <c r="C132" s="72"/>
      <c r="D132" s="72"/>
      <c r="E132" s="37"/>
      <c r="F132" s="70"/>
      <c r="G132" s="70"/>
      <c r="H132" s="70"/>
      <c r="I132" s="70"/>
      <c r="J132" s="38"/>
      <c r="K132" s="39"/>
      <c r="L132" s="40"/>
      <c r="M132" s="41" t="s">
        <v>297</v>
      </c>
      <c r="N132" s="42" t="s">
        <v>437</v>
      </c>
      <c r="O132" s="43">
        <f>O133+O134</f>
        <v>1055.5999999999999</v>
      </c>
      <c r="P132" s="43">
        <f>P133+P134</f>
        <v>0</v>
      </c>
      <c r="Q132" s="58">
        <f t="shared" si="0"/>
        <v>0</v>
      </c>
      <c r="R132" s="44"/>
      <c r="S132" s="45"/>
    </row>
    <row r="133" spans="1:19" ht="47.25" customHeight="1">
      <c r="A133" s="6"/>
      <c r="B133" s="73"/>
      <c r="C133" s="73"/>
      <c r="D133" s="73"/>
      <c r="E133" s="10"/>
      <c r="F133" s="71"/>
      <c r="G133" s="71"/>
      <c r="H133" s="71"/>
      <c r="I133" s="71"/>
      <c r="J133" s="7"/>
      <c r="K133" s="8"/>
      <c r="L133" s="9"/>
      <c r="M133" s="21" t="s">
        <v>298</v>
      </c>
      <c r="N133" s="11" t="s">
        <v>438</v>
      </c>
      <c r="O133" s="22">
        <v>665.5</v>
      </c>
      <c r="P133" s="22">
        <v>0</v>
      </c>
      <c r="Q133" s="59">
        <f t="shared" si="0"/>
        <v>0</v>
      </c>
      <c r="R133" s="20"/>
    </row>
    <row r="134" spans="1:19" ht="30" customHeight="1">
      <c r="A134" s="6"/>
      <c r="B134" s="73"/>
      <c r="C134" s="73"/>
      <c r="D134" s="73"/>
      <c r="E134" s="10"/>
      <c r="F134" s="71"/>
      <c r="G134" s="71"/>
      <c r="H134" s="71"/>
      <c r="I134" s="71"/>
      <c r="J134" s="7"/>
      <c r="K134" s="8"/>
      <c r="L134" s="9"/>
      <c r="M134" s="21" t="s">
        <v>299</v>
      </c>
      <c r="N134" s="11" t="s">
        <v>439</v>
      </c>
      <c r="O134" s="22">
        <v>390.1</v>
      </c>
      <c r="P134" s="22">
        <v>0</v>
      </c>
      <c r="Q134" s="59">
        <f t="shared" si="0"/>
        <v>0</v>
      </c>
      <c r="R134" s="20"/>
    </row>
    <row r="135" spans="1:19" ht="72.75" customHeight="1">
      <c r="A135" s="6"/>
      <c r="B135" s="76"/>
      <c r="C135" s="76"/>
      <c r="D135" s="76"/>
      <c r="E135" s="10"/>
      <c r="F135" s="77"/>
      <c r="G135" s="77"/>
      <c r="H135" s="77"/>
      <c r="I135" s="77"/>
      <c r="J135" s="7"/>
      <c r="K135" s="8"/>
      <c r="L135" s="9"/>
      <c r="M135" s="24" t="s">
        <v>440</v>
      </c>
      <c r="N135" s="25" t="s">
        <v>441</v>
      </c>
      <c r="O135" s="26">
        <f>O136</f>
        <v>4218.3</v>
      </c>
      <c r="P135" s="26">
        <f>P136</f>
        <v>0</v>
      </c>
      <c r="Q135" s="57">
        <f t="shared" si="0"/>
        <v>0</v>
      </c>
      <c r="R135" s="20"/>
    </row>
    <row r="136" spans="1:19" ht="46.5" customHeight="1">
      <c r="A136" s="6"/>
      <c r="B136" s="76"/>
      <c r="C136" s="76"/>
      <c r="D136" s="76"/>
      <c r="E136" s="10"/>
      <c r="F136" s="77"/>
      <c r="G136" s="77"/>
      <c r="H136" s="77"/>
      <c r="I136" s="77"/>
      <c r="J136" s="7"/>
      <c r="K136" s="8"/>
      <c r="L136" s="9"/>
      <c r="M136" s="24" t="s">
        <v>442</v>
      </c>
      <c r="N136" s="25" t="s">
        <v>443</v>
      </c>
      <c r="O136" s="26">
        <f>O137</f>
        <v>4218.3</v>
      </c>
      <c r="P136" s="26">
        <f>P137</f>
        <v>0</v>
      </c>
      <c r="Q136" s="57">
        <f t="shared" si="0"/>
        <v>0</v>
      </c>
      <c r="R136" s="20"/>
    </row>
    <row r="137" spans="1:19" ht="45" customHeight="1">
      <c r="A137" s="6"/>
      <c r="B137" s="76"/>
      <c r="C137" s="76"/>
      <c r="D137" s="76"/>
      <c r="E137" s="10"/>
      <c r="F137" s="77"/>
      <c r="G137" s="77"/>
      <c r="H137" s="77"/>
      <c r="I137" s="77"/>
      <c r="J137" s="7"/>
      <c r="K137" s="8"/>
      <c r="L137" s="9"/>
      <c r="M137" s="41" t="s">
        <v>444</v>
      </c>
      <c r="N137" s="42" t="s">
        <v>445</v>
      </c>
      <c r="O137" s="43">
        <f>O138+O139</f>
        <v>4218.3</v>
      </c>
      <c r="P137" s="43">
        <f>P138+P139</f>
        <v>0</v>
      </c>
      <c r="Q137" s="58">
        <f t="shared" si="0"/>
        <v>0</v>
      </c>
      <c r="R137" s="20"/>
    </row>
    <row r="138" spans="1:19" ht="77.25" customHeight="1">
      <c r="A138" s="6"/>
      <c r="B138" s="76"/>
      <c r="C138" s="76"/>
      <c r="D138" s="76"/>
      <c r="E138" s="10"/>
      <c r="F138" s="77"/>
      <c r="G138" s="77"/>
      <c r="H138" s="77"/>
      <c r="I138" s="77"/>
      <c r="J138" s="7"/>
      <c r="K138" s="8"/>
      <c r="L138" s="9"/>
      <c r="M138" s="21" t="s">
        <v>446</v>
      </c>
      <c r="N138" s="11" t="s">
        <v>447</v>
      </c>
      <c r="O138" s="22">
        <v>3897.1</v>
      </c>
      <c r="P138" s="22">
        <v>0</v>
      </c>
      <c r="Q138" s="59">
        <f t="shared" si="0"/>
        <v>0</v>
      </c>
      <c r="R138" s="20"/>
    </row>
    <row r="139" spans="1:19" ht="31.5" customHeight="1">
      <c r="A139" s="6"/>
      <c r="B139" s="76"/>
      <c r="C139" s="76"/>
      <c r="D139" s="76"/>
      <c r="E139" s="10"/>
      <c r="F139" s="77"/>
      <c r="G139" s="77"/>
      <c r="H139" s="77"/>
      <c r="I139" s="77"/>
      <c r="J139" s="7"/>
      <c r="K139" s="8"/>
      <c r="L139" s="9"/>
      <c r="M139" s="21" t="s">
        <v>448</v>
      </c>
      <c r="N139" s="11" t="s">
        <v>449</v>
      </c>
      <c r="O139" s="22">
        <v>321.2</v>
      </c>
      <c r="P139" s="22">
        <v>0</v>
      </c>
      <c r="Q139" s="59">
        <f t="shared" si="0"/>
        <v>0</v>
      </c>
      <c r="R139" s="20"/>
    </row>
    <row r="140" spans="1:19" ht="45.75" customHeight="1">
      <c r="A140" s="6"/>
      <c r="B140" s="76"/>
      <c r="C140" s="76"/>
      <c r="D140" s="76"/>
      <c r="E140" s="10"/>
      <c r="F140" s="77"/>
      <c r="G140" s="77"/>
      <c r="H140" s="77"/>
      <c r="I140" s="77"/>
      <c r="J140" s="7"/>
      <c r="K140" s="8"/>
      <c r="L140" s="9"/>
      <c r="M140" s="24" t="s">
        <v>450</v>
      </c>
      <c r="N140" s="25" t="s">
        <v>451</v>
      </c>
      <c r="O140" s="26">
        <f>O141+O143</f>
        <v>3091.2000000000003</v>
      </c>
      <c r="P140" s="26">
        <f>P141+P143</f>
        <v>144.19999999999999</v>
      </c>
      <c r="Q140" s="57">
        <f t="shared" si="0"/>
        <v>4.6648550724637673E-2</v>
      </c>
      <c r="R140" s="20"/>
    </row>
    <row r="141" spans="1:19" ht="31.5" customHeight="1">
      <c r="A141" s="6"/>
      <c r="B141" s="76"/>
      <c r="C141" s="76"/>
      <c r="D141" s="76"/>
      <c r="E141" s="10"/>
      <c r="F141" s="77"/>
      <c r="G141" s="77"/>
      <c r="H141" s="77"/>
      <c r="I141" s="77"/>
      <c r="J141" s="7"/>
      <c r="K141" s="8"/>
      <c r="L141" s="9"/>
      <c r="M141" s="41" t="s">
        <v>452</v>
      </c>
      <c r="N141" s="42" t="s">
        <v>453</v>
      </c>
      <c r="O141" s="43">
        <f>O142</f>
        <v>210.9</v>
      </c>
      <c r="P141" s="43">
        <f>P142</f>
        <v>144.19999999999999</v>
      </c>
      <c r="Q141" s="58">
        <f t="shared" si="0"/>
        <v>0.68373636794689419</v>
      </c>
      <c r="R141" s="20"/>
    </row>
    <row r="142" spans="1:19" ht="45" customHeight="1">
      <c r="A142" s="6"/>
      <c r="B142" s="76"/>
      <c r="C142" s="76"/>
      <c r="D142" s="76"/>
      <c r="E142" s="10"/>
      <c r="F142" s="77"/>
      <c r="G142" s="77"/>
      <c r="H142" s="77"/>
      <c r="I142" s="77"/>
      <c r="J142" s="7"/>
      <c r="K142" s="8"/>
      <c r="L142" s="9"/>
      <c r="M142" s="21" t="s">
        <v>454</v>
      </c>
      <c r="N142" s="11" t="s">
        <v>455</v>
      </c>
      <c r="O142" s="22">
        <v>210.9</v>
      </c>
      <c r="P142" s="22">
        <v>144.19999999999999</v>
      </c>
      <c r="Q142" s="59">
        <f t="shared" si="0"/>
        <v>0.68373636794689419</v>
      </c>
      <c r="R142" s="20"/>
    </row>
    <row r="143" spans="1:19" ht="17.25" customHeight="1">
      <c r="A143" s="6"/>
      <c r="B143" s="76"/>
      <c r="C143" s="76"/>
      <c r="D143" s="76"/>
      <c r="E143" s="10"/>
      <c r="F143" s="77"/>
      <c r="G143" s="77"/>
      <c r="H143" s="77"/>
      <c r="I143" s="77"/>
      <c r="J143" s="7"/>
      <c r="K143" s="8"/>
      <c r="L143" s="9"/>
      <c r="M143" s="41" t="s">
        <v>456</v>
      </c>
      <c r="N143" s="42" t="s">
        <v>457</v>
      </c>
      <c r="O143" s="43">
        <f>O144+O145+O146</f>
        <v>2880.3</v>
      </c>
      <c r="P143" s="43">
        <f>P144+P145+P146</f>
        <v>0</v>
      </c>
      <c r="Q143" s="58">
        <f t="shared" si="0"/>
        <v>0</v>
      </c>
      <c r="R143" s="20"/>
    </row>
    <row r="144" spans="1:19" ht="59.25" customHeight="1">
      <c r="A144" s="6"/>
      <c r="B144" s="76"/>
      <c r="C144" s="76"/>
      <c r="D144" s="76"/>
      <c r="E144" s="10"/>
      <c r="F144" s="77"/>
      <c r="G144" s="77"/>
      <c r="H144" s="77"/>
      <c r="I144" s="77"/>
      <c r="J144" s="7"/>
      <c r="K144" s="8"/>
      <c r="L144" s="9"/>
      <c r="M144" s="21" t="s">
        <v>458</v>
      </c>
      <c r="N144" s="11" t="s">
        <v>459</v>
      </c>
      <c r="O144" s="22">
        <v>631.5</v>
      </c>
      <c r="P144" s="22">
        <v>0</v>
      </c>
      <c r="Q144" s="59">
        <f t="shared" si="0"/>
        <v>0</v>
      </c>
      <c r="R144" s="20"/>
    </row>
    <row r="145" spans="1:19" ht="60" customHeight="1">
      <c r="A145" s="6"/>
      <c r="B145" s="76"/>
      <c r="C145" s="76"/>
      <c r="D145" s="76"/>
      <c r="E145" s="10"/>
      <c r="F145" s="77"/>
      <c r="G145" s="77"/>
      <c r="H145" s="77"/>
      <c r="I145" s="77"/>
      <c r="J145" s="7"/>
      <c r="K145" s="8"/>
      <c r="L145" s="9"/>
      <c r="M145" s="21" t="s">
        <v>460</v>
      </c>
      <c r="N145" s="11" t="s">
        <v>461</v>
      </c>
      <c r="O145" s="22">
        <v>1059.2</v>
      </c>
      <c r="P145" s="22">
        <v>0</v>
      </c>
      <c r="Q145" s="59">
        <f t="shared" si="0"/>
        <v>0</v>
      </c>
      <c r="R145" s="20"/>
    </row>
    <row r="146" spans="1:19" ht="63" customHeight="1">
      <c r="A146" s="6"/>
      <c r="B146" s="76"/>
      <c r="C146" s="76"/>
      <c r="D146" s="76"/>
      <c r="E146" s="10"/>
      <c r="F146" s="77"/>
      <c r="G146" s="77"/>
      <c r="H146" s="77"/>
      <c r="I146" s="77"/>
      <c r="J146" s="7"/>
      <c r="K146" s="8"/>
      <c r="L146" s="9"/>
      <c r="M146" s="21" t="s">
        <v>462</v>
      </c>
      <c r="N146" s="11" t="s">
        <v>463</v>
      </c>
      <c r="O146" s="22">
        <v>1189.5999999999999</v>
      </c>
      <c r="P146" s="22">
        <v>0</v>
      </c>
      <c r="Q146" s="59">
        <f t="shared" si="0"/>
        <v>0</v>
      </c>
      <c r="R146" s="20"/>
    </row>
    <row r="147" spans="1:19" ht="60" customHeight="1">
      <c r="A147" s="6"/>
      <c r="B147" s="76"/>
      <c r="C147" s="76"/>
      <c r="D147" s="76"/>
      <c r="E147" s="10"/>
      <c r="F147" s="77"/>
      <c r="G147" s="77"/>
      <c r="H147" s="77"/>
      <c r="I147" s="77"/>
      <c r="J147" s="7"/>
      <c r="K147" s="8"/>
      <c r="L147" s="9"/>
      <c r="M147" s="24" t="s">
        <v>464</v>
      </c>
      <c r="N147" s="25" t="s">
        <v>465</v>
      </c>
      <c r="O147" s="26">
        <f>O148+O150</f>
        <v>6705</v>
      </c>
      <c r="P147" s="26">
        <f>P148+P150</f>
        <v>0</v>
      </c>
      <c r="Q147" s="57">
        <f t="shared" si="0"/>
        <v>0</v>
      </c>
      <c r="R147" s="20"/>
    </row>
    <row r="148" spans="1:19" ht="31.5" customHeight="1">
      <c r="A148" s="6"/>
      <c r="B148" s="76"/>
      <c r="C148" s="76"/>
      <c r="D148" s="76"/>
      <c r="E148" s="10"/>
      <c r="F148" s="77"/>
      <c r="G148" s="77"/>
      <c r="H148" s="77"/>
      <c r="I148" s="77"/>
      <c r="J148" s="7"/>
      <c r="K148" s="8"/>
      <c r="L148" s="9"/>
      <c r="M148" s="41" t="s">
        <v>466</v>
      </c>
      <c r="N148" s="42" t="s">
        <v>467</v>
      </c>
      <c r="O148" s="43">
        <f>O149</f>
        <v>6700</v>
      </c>
      <c r="P148" s="43">
        <f>P149</f>
        <v>0</v>
      </c>
      <c r="Q148" s="58">
        <f t="shared" si="0"/>
        <v>0</v>
      </c>
      <c r="R148" s="20"/>
    </row>
    <row r="149" spans="1:19" ht="61.5" customHeight="1">
      <c r="A149" s="6"/>
      <c r="B149" s="76"/>
      <c r="C149" s="76"/>
      <c r="D149" s="76"/>
      <c r="E149" s="10"/>
      <c r="F149" s="77"/>
      <c r="G149" s="77"/>
      <c r="H149" s="77"/>
      <c r="I149" s="77"/>
      <c r="J149" s="7"/>
      <c r="K149" s="8"/>
      <c r="L149" s="9"/>
      <c r="M149" s="21" t="s">
        <v>468</v>
      </c>
      <c r="N149" s="11" t="s">
        <v>469</v>
      </c>
      <c r="O149" s="22">
        <v>6700</v>
      </c>
      <c r="P149" s="22">
        <v>0</v>
      </c>
      <c r="Q149" s="59">
        <f t="shared" si="0"/>
        <v>0</v>
      </c>
      <c r="R149" s="20"/>
    </row>
    <row r="150" spans="1:19" ht="30" customHeight="1">
      <c r="A150" s="6"/>
      <c r="B150" s="76"/>
      <c r="C150" s="76"/>
      <c r="D150" s="76"/>
      <c r="E150" s="10"/>
      <c r="F150" s="77"/>
      <c r="G150" s="77"/>
      <c r="H150" s="77"/>
      <c r="I150" s="77"/>
      <c r="J150" s="7"/>
      <c r="K150" s="8"/>
      <c r="L150" s="9"/>
      <c r="M150" s="41" t="s">
        <v>470</v>
      </c>
      <c r="N150" s="42" t="s">
        <v>471</v>
      </c>
      <c r="O150" s="43">
        <f>O151</f>
        <v>5</v>
      </c>
      <c r="P150" s="43">
        <f>P151</f>
        <v>0</v>
      </c>
      <c r="Q150" s="58">
        <f t="shared" si="0"/>
        <v>0</v>
      </c>
      <c r="R150" s="20"/>
    </row>
    <row r="151" spans="1:19" ht="48" customHeight="1">
      <c r="A151" s="6"/>
      <c r="B151" s="76"/>
      <c r="C151" s="76"/>
      <c r="D151" s="76"/>
      <c r="E151" s="10"/>
      <c r="F151" s="77"/>
      <c r="G151" s="77"/>
      <c r="H151" s="77"/>
      <c r="I151" s="77"/>
      <c r="J151" s="7"/>
      <c r="K151" s="8"/>
      <c r="L151" s="9"/>
      <c r="M151" s="21" t="s">
        <v>472</v>
      </c>
      <c r="N151" s="11" t="s">
        <v>473</v>
      </c>
      <c r="O151" s="22">
        <v>5</v>
      </c>
      <c r="P151" s="22">
        <v>0</v>
      </c>
      <c r="Q151" s="59">
        <f t="shared" si="0"/>
        <v>0</v>
      </c>
      <c r="R151" s="20"/>
    </row>
    <row r="152" spans="1:19" s="28" customFormat="1" ht="33.75" customHeight="1">
      <c r="A152" s="23"/>
      <c r="B152" s="89" t="s">
        <v>52</v>
      </c>
      <c r="C152" s="89"/>
      <c r="D152" s="89"/>
      <c r="E152" s="32">
        <v>102</v>
      </c>
      <c r="F152" s="86"/>
      <c r="G152" s="86"/>
      <c r="H152" s="86"/>
      <c r="I152" s="86"/>
      <c r="J152" s="29" t="s">
        <v>227</v>
      </c>
      <c r="K152" s="30">
        <v>120</v>
      </c>
      <c r="L152" s="31"/>
      <c r="M152" s="24" t="s">
        <v>59</v>
      </c>
      <c r="N152" s="25" t="s">
        <v>58</v>
      </c>
      <c r="O152" s="26">
        <f>O153+O156+O159+O162+O165+O168+O170</f>
        <v>50032.599999999991</v>
      </c>
      <c r="P152" s="26">
        <f>P153+P156+P159+P162+P165+P168+P170</f>
        <v>11337.6</v>
      </c>
      <c r="Q152" s="57">
        <f t="shared" ref="Q152:Q184" si="4">P152/O152</f>
        <v>0.22660425402637485</v>
      </c>
      <c r="R152" s="27"/>
      <c r="S152" s="34"/>
    </row>
    <row r="153" spans="1:19" s="46" customFormat="1" ht="33" customHeight="1">
      <c r="A153" s="36"/>
      <c r="B153" s="87" t="s">
        <v>228</v>
      </c>
      <c r="C153" s="87"/>
      <c r="D153" s="87"/>
      <c r="E153" s="37">
        <v>102</v>
      </c>
      <c r="F153" s="88"/>
      <c r="G153" s="88"/>
      <c r="H153" s="88"/>
      <c r="I153" s="88"/>
      <c r="J153" s="38" t="s">
        <v>227</v>
      </c>
      <c r="K153" s="39">
        <v>120</v>
      </c>
      <c r="L153" s="40"/>
      <c r="M153" s="41" t="s">
        <v>231</v>
      </c>
      <c r="N153" s="42" t="s">
        <v>230</v>
      </c>
      <c r="O153" s="43">
        <f>O154+O155</f>
        <v>1285.1000000000001</v>
      </c>
      <c r="P153" s="43">
        <f>P154+P155</f>
        <v>284</v>
      </c>
      <c r="Q153" s="58">
        <f t="shared" si="4"/>
        <v>0.22099447513812151</v>
      </c>
      <c r="R153" s="44"/>
      <c r="S153" s="45"/>
    </row>
    <row r="154" spans="1:19" ht="62.25" customHeight="1">
      <c r="A154" s="6"/>
      <c r="B154" s="84" t="s">
        <v>227</v>
      </c>
      <c r="C154" s="84"/>
      <c r="D154" s="84"/>
      <c r="E154" s="10">
        <v>102</v>
      </c>
      <c r="F154" s="85"/>
      <c r="G154" s="85"/>
      <c r="H154" s="85"/>
      <c r="I154" s="85"/>
      <c r="J154" s="7" t="s">
        <v>227</v>
      </c>
      <c r="K154" s="8">
        <v>120</v>
      </c>
      <c r="L154" s="9"/>
      <c r="M154" s="21" t="s">
        <v>229</v>
      </c>
      <c r="N154" s="11" t="s">
        <v>226</v>
      </c>
      <c r="O154" s="22">
        <v>1212.7</v>
      </c>
      <c r="P154" s="22">
        <v>284</v>
      </c>
      <c r="Q154" s="59">
        <f t="shared" si="4"/>
        <v>0.23418817514636761</v>
      </c>
      <c r="R154" s="20"/>
    </row>
    <row r="155" spans="1:19" ht="62.25" customHeight="1">
      <c r="A155" s="6"/>
      <c r="B155" s="73"/>
      <c r="C155" s="73"/>
      <c r="D155" s="73"/>
      <c r="E155" s="10"/>
      <c r="F155" s="71"/>
      <c r="G155" s="71"/>
      <c r="H155" s="71"/>
      <c r="I155" s="71"/>
      <c r="J155" s="7"/>
      <c r="K155" s="8"/>
      <c r="L155" s="9"/>
      <c r="M155" s="21" t="s">
        <v>301</v>
      </c>
      <c r="N155" s="11" t="s">
        <v>302</v>
      </c>
      <c r="O155" s="22">
        <v>72.400000000000006</v>
      </c>
      <c r="P155" s="22">
        <v>0</v>
      </c>
      <c r="Q155" s="59">
        <f t="shared" si="4"/>
        <v>0</v>
      </c>
      <c r="R155" s="20"/>
    </row>
    <row r="156" spans="1:19" s="46" customFormat="1" ht="32.25" customHeight="1">
      <c r="A156" s="36"/>
      <c r="B156" s="87" t="s">
        <v>219</v>
      </c>
      <c r="C156" s="87"/>
      <c r="D156" s="87"/>
      <c r="E156" s="37">
        <v>103</v>
      </c>
      <c r="F156" s="88"/>
      <c r="G156" s="88"/>
      <c r="H156" s="88"/>
      <c r="I156" s="88"/>
      <c r="J156" s="38" t="s">
        <v>218</v>
      </c>
      <c r="K156" s="39">
        <v>240</v>
      </c>
      <c r="L156" s="40"/>
      <c r="M156" s="41" t="s">
        <v>225</v>
      </c>
      <c r="N156" s="42" t="s">
        <v>224</v>
      </c>
      <c r="O156" s="43">
        <f>O157+O158</f>
        <v>2039.6</v>
      </c>
      <c r="P156" s="43">
        <f>P157+P158</f>
        <v>505.70000000000005</v>
      </c>
      <c r="Q156" s="58">
        <f t="shared" si="4"/>
        <v>0.24794077270052955</v>
      </c>
      <c r="R156" s="44"/>
      <c r="S156" s="45"/>
    </row>
    <row r="157" spans="1:19" ht="60.75" customHeight="1">
      <c r="A157" s="6"/>
      <c r="B157" s="84" t="s">
        <v>222</v>
      </c>
      <c r="C157" s="84"/>
      <c r="D157" s="84"/>
      <c r="E157" s="10">
        <v>103</v>
      </c>
      <c r="F157" s="85"/>
      <c r="G157" s="85"/>
      <c r="H157" s="85"/>
      <c r="I157" s="85"/>
      <c r="J157" s="7" t="s">
        <v>222</v>
      </c>
      <c r="K157" s="8">
        <v>120</v>
      </c>
      <c r="L157" s="9"/>
      <c r="M157" s="21" t="s">
        <v>223</v>
      </c>
      <c r="N157" s="11" t="s">
        <v>221</v>
      </c>
      <c r="O157" s="22">
        <v>1810.3</v>
      </c>
      <c r="P157" s="22">
        <v>439.3</v>
      </c>
      <c r="Q157" s="59">
        <f t="shared" si="4"/>
        <v>0.24266696127713641</v>
      </c>
      <c r="R157" s="20"/>
    </row>
    <row r="158" spans="1:19" ht="49.5" customHeight="1">
      <c r="A158" s="6"/>
      <c r="B158" s="84" t="s">
        <v>218</v>
      </c>
      <c r="C158" s="84"/>
      <c r="D158" s="84"/>
      <c r="E158" s="10">
        <v>103</v>
      </c>
      <c r="F158" s="85"/>
      <c r="G158" s="85"/>
      <c r="H158" s="85"/>
      <c r="I158" s="85"/>
      <c r="J158" s="7" t="s">
        <v>218</v>
      </c>
      <c r="K158" s="8">
        <v>240</v>
      </c>
      <c r="L158" s="9"/>
      <c r="M158" s="21" t="s">
        <v>220</v>
      </c>
      <c r="N158" s="11" t="s">
        <v>217</v>
      </c>
      <c r="O158" s="22">
        <v>229.3</v>
      </c>
      <c r="P158" s="22">
        <v>66.400000000000006</v>
      </c>
      <c r="Q158" s="59">
        <f t="shared" si="4"/>
        <v>0.28957697339729616</v>
      </c>
      <c r="R158" s="20"/>
    </row>
    <row r="159" spans="1:19" s="46" customFormat="1" ht="32.25" customHeight="1">
      <c r="A159" s="36"/>
      <c r="B159" s="87" t="s">
        <v>205</v>
      </c>
      <c r="C159" s="87"/>
      <c r="D159" s="87"/>
      <c r="E159" s="37">
        <v>106</v>
      </c>
      <c r="F159" s="88"/>
      <c r="G159" s="88"/>
      <c r="H159" s="88"/>
      <c r="I159" s="88"/>
      <c r="J159" s="38" t="s">
        <v>204</v>
      </c>
      <c r="K159" s="39">
        <v>850</v>
      </c>
      <c r="L159" s="40"/>
      <c r="M159" s="41" t="s">
        <v>210</v>
      </c>
      <c r="N159" s="42" t="s">
        <v>209</v>
      </c>
      <c r="O159" s="43">
        <f>O160+O161</f>
        <v>1562.9</v>
      </c>
      <c r="P159" s="43">
        <f>P160+P161</f>
        <v>293.2</v>
      </c>
      <c r="Q159" s="58">
        <f t="shared" si="4"/>
        <v>0.18759997440655191</v>
      </c>
      <c r="R159" s="44"/>
      <c r="S159" s="45"/>
    </row>
    <row r="160" spans="1:19" ht="62.25" customHeight="1">
      <c r="A160" s="6"/>
      <c r="B160" s="84" t="s">
        <v>208</v>
      </c>
      <c r="C160" s="84"/>
      <c r="D160" s="84"/>
      <c r="E160" s="10">
        <v>106</v>
      </c>
      <c r="F160" s="85"/>
      <c r="G160" s="85"/>
      <c r="H160" s="85"/>
      <c r="I160" s="85"/>
      <c r="J160" s="7" t="s">
        <v>208</v>
      </c>
      <c r="K160" s="8">
        <v>120</v>
      </c>
      <c r="L160" s="9"/>
      <c r="M160" s="21" t="s">
        <v>474</v>
      </c>
      <c r="N160" s="11" t="s">
        <v>207</v>
      </c>
      <c r="O160" s="22">
        <v>1444.7</v>
      </c>
      <c r="P160" s="22">
        <v>291</v>
      </c>
      <c r="Q160" s="59">
        <f t="shared" si="4"/>
        <v>0.20142590157126047</v>
      </c>
      <c r="R160" s="20"/>
    </row>
    <row r="161" spans="1:21" ht="59.25" customHeight="1">
      <c r="A161" s="6"/>
      <c r="B161" s="84" t="s">
        <v>204</v>
      </c>
      <c r="C161" s="84"/>
      <c r="D161" s="84"/>
      <c r="E161" s="10">
        <v>106</v>
      </c>
      <c r="F161" s="85"/>
      <c r="G161" s="85"/>
      <c r="H161" s="85"/>
      <c r="I161" s="85"/>
      <c r="J161" s="7" t="s">
        <v>204</v>
      </c>
      <c r="K161" s="8">
        <v>850</v>
      </c>
      <c r="L161" s="9"/>
      <c r="M161" s="21" t="s">
        <v>206</v>
      </c>
      <c r="N161" s="11" t="s">
        <v>203</v>
      </c>
      <c r="O161" s="22">
        <v>118.2</v>
      </c>
      <c r="P161" s="22">
        <v>2.2000000000000002</v>
      </c>
      <c r="Q161" s="59">
        <f t="shared" si="4"/>
        <v>1.8612521150592219E-2</v>
      </c>
      <c r="R161" s="20"/>
    </row>
    <row r="162" spans="1:21" s="46" customFormat="1" ht="34.5" customHeight="1">
      <c r="A162" s="36"/>
      <c r="B162" s="87" t="s">
        <v>213</v>
      </c>
      <c r="C162" s="87"/>
      <c r="D162" s="87"/>
      <c r="E162" s="37">
        <v>104</v>
      </c>
      <c r="F162" s="88"/>
      <c r="G162" s="88"/>
      <c r="H162" s="88"/>
      <c r="I162" s="88"/>
      <c r="J162" s="38" t="s">
        <v>212</v>
      </c>
      <c r="K162" s="39">
        <v>850</v>
      </c>
      <c r="L162" s="40"/>
      <c r="M162" s="41" t="s">
        <v>303</v>
      </c>
      <c r="N162" s="42" t="s">
        <v>216</v>
      </c>
      <c r="O162" s="43">
        <f>O163+O164</f>
        <v>33353.199999999997</v>
      </c>
      <c r="P162" s="43">
        <f>P163+P164</f>
        <v>7828.6</v>
      </c>
      <c r="Q162" s="58">
        <f t="shared" si="4"/>
        <v>0.23471810800762749</v>
      </c>
      <c r="R162" s="44"/>
      <c r="S162" s="45"/>
    </row>
    <row r="163" spans="1:21" ht="60.75" customHeight="1">
      <c r="A163" s="6"/>
      <c r="B163" s="84" t="s">
        <v>215</v>
      </c>
      <c r="C163" s="84"/>
      <c r="D163" s="84"/>
      <c r="E163" s="10">
        <v>104</v>
      </c>
      <c r="F163" s="85"/>
      <c r="G163" s="85"/>
      <c r="H163" s="85"/>
      <c r="I163" s="85"/>
      <c r="J163" s="7" t="s">
        <v>215</v>
      </c>
      <c r="K163" s="8">
        <v>120</v>
      </c>
      <c r="L163" s="9"/>
      <c r="M163" s="21" t="s">
        <v>304</v>
      </c>
      <c r="N163" s="11" t="s">
        <v>214</v>
      </c>
      <c r="O163" s="22">
        <v>29461.1</v>
      </c>
      <c r="P163" s="22">
        <v>7022.1</v>
      </c>
      <c r="Q163" s="59">
        <f t="shared" si="4"/>
        <v>0.23835158904453671</v>
      </c>
      <c r="R163" s="20"/>
    </row>
    <row r="164" spans="1:21" ht="48" customHeight="1">
      <c r="A164" s="6"/>
      <c r="B164" s="84" t="s">
        <v>212</v>
      </c>
      <c r="C164" s="84"/>
      <c r="D164" s="84"/>
      <c r="E164" s="10">
        <v>104</v>
      </c>
      <c r="F164" s="85"/>
      <c r="G164" s="85"/>
      <c r="H164" s="85"/>
      <c r="I164" s="85"/>
      <c r="J164" s="7" t="s">
        <v>212</v>
      </c>
      <c r="K164" s="8">
        <v>850</v>
      </c>
      <c r="L164" s="9"/>
      <c r="M164" s="21" t="s">
        <v>305</v>
      </c>
      <c r="N164" s="11" t="s">
        <v>211</v>
      </c>
      <c r="O164" s="22">
        <v>3892.1</v>
      </c>
      <c r="P164" s="22">
        <v>806.5</v>
      </c>
      <c r="Q164" s="59">
        <f t="shared" si="4"/>
        <v>0.20721461421854526</v>
      </c>
      <c r="R164" s="20"/>
    </row>
    <row r="165" spans="1:21" s="46" customFormat="1" ht="46.5" customHeight="1">
      <c r="A165" s="36"/>
      <c r="B165" s="87" t="s">
        <v>51</v>
      </c>
      <c r="C165" s="87"/>
      <c r="D165" s="87"/>
      <c r="E165" s="37">
        <v>106</v>
      </c>
      <c r="F165" s="88"/>
      <c r="G165" s="88"/>
      <c r="H165" s="88"/>
      <c r="I165" s="88"/>
      <c r="J165" s="38" t="s">
        <v>50</v>
      </c>
      <c r="K165" s="39">
        <v>850</v>
      </c>
      <c r="L165" s="40"/>
      <c r="M165" s="41" t="s">
        <v>57</v>
      </c>
      <c r="N165" s="42" t="s">
        <v>56</v>
      </c>
      <c r="O165" s="43">
        <f>O166+O167</f>
        <v>7720.2</v>
      </c>
      <c r="P165" s="43">
        <f>P166+P167</f>
        <v>1712</v>
      </c>
      <c r="Q165" s="58">
        <f t="shared" si="4"/>
        <v>0.22175591305924716</v>
      </c>
      <c r="R165" s="44"/>
      <c r="S165" s="62"/>
      <c r="T165" s="62"/>
      <c r="U165" s="63"/>
    </row>
    <row r="166" spans="1:21" ht="61.5" customHeight="1">
      <c r="A166" s="6"/>
      <c r="B166" s="84" t="s">
        <v>54</v>
      </c>
      <c r="C166" s="84"/>
      <c r="D166" s="84"/>
      <c r="E166" s="10">
        <v>106</v>
      </c>
      <c r="F166" s="85"/>
      <c r="G166" s="85"/>
      <c r="H166" s="85"/>
      <c r="I166" s="85"/>
      <c r="J166" s="7" t="s">
        <v>54</v>
      </c>
      <c r="K166" s="8">
        <v>120</v>
      </c>
      <c r="L166" s="9"/>
      <c r="M166" s="21" t="s">
        <v>55</v>
      </c>
      <c r="N166" s="11" t="s">
        <v>53</v>
      </c>
      <c r="O166" s="22">
        <v>7223.2</v>
      </c>
      <c r="P166" s="22">
        <v>1648.9</v>
      </c>
      <c r="Q166" s="59">
        <f t="shared" si="4"/>
        <v>0.22827832539594642</v>
      </c>
      <c r="R166" s="20"/>
      <c r="S166" s="51"/>
      <c r="T166" s="51"/>
      <c r="U166" s="52"/>
    </row>
    <row r="167" spans="1:21" ht="61.5" customHeight="1">
      <c r="A167" s="6"/>
      <c r="B167" s="84" t="s">
        <v>50</v>
      </c>
      <c r="C167" s="84"/>
      <c r="D167" s="84"/>
      <c r="E167" s="10">
        <v>106</v>
      </c>
      <c r="F167" s="85"/>
      <c r="G167" s="85"/>
      <c r="H167" s="85"/>
      <c r="I167" s="85"/>
      <c r="J167" s="7" t="s">
        <v>50</v>
      </c>
      <c r="K167" s="8">
        <v>850</v>
      </c>
      <c r="L167" s="9"/>
      <c r="M167" s="21" t="s">
        <v>306</v>
      </c>
      <c r="N167" s="11" t="s">
        <v>49</v>
      </c>
      <c r="O167" s="22">
        <v>497</v>
      </c>
      <c r="P167" s="22">
        <v>63.1</v>
      </c>
      <c r="Q167" s="59">
        <f t="shared" si="4"/>
        <v>0.12696177062374245</v>
      </c>
      <c r="R167" s="20"/>
      <c r="S167" s="51"/>
      <c r="T167" s="51"/>
      <c r="U167" s="52"/>
    </row>
    <row r="168" spans="1:21" s="46" customFormat="1" ht="78.75" customHeight="1">
      <c r="A168" s="36"/>
      <c r="B168" s="87" t="s">
        <v>197</v>
      </c>
      <c r="C168" s="87"/>
      <c r="D168" s="87"/>
      <c r="E168" s="37">
        <v>113</v>
      </c>
      <c r="F168" s="88"/>
      <c r="G168" s="88"/>
      <c r="H168" s="88"/>
      <c r="I168" s="88"/>
      <c r="J168" s="38" t="s">
        <v>196</v>
      </c>
      <c r="K168" s="39">
        <v>850</v>
      </c>
      <c r="L168" s="40"/>
      <c r="M168" s="41" t="s">
        <v>307</v>
      </c>
      <c r="N168" s="42" t="s">
        <v>199</v>
      </c>
      <c r="O168" s="43">
        <f>O169</f>
        <v>3908.1</v>
      </c>
      <c r="P168" s="43">
        <f>P169</f>
        <v>714.1</v>
      </c>
      <c r="Q168" s="58">
        <f t="shared" si="4"/>
        <v>0.18272306235766742</v>
      </c>
      <c r="R168" s="44"/>
      <c r="S168" s="45"/>
    </row>
    <row r="169" spans="1:21" ht="76.5" customHeight="1">
      <c r="A169" s="6"/>
      <c r="B169" s="84" t="s">
        <v>196</v>
      </c>
      <c r="C169" s="84"/>
      <c r="D169" s="84"/>
      <c r="E169" s="10">
        <v>113</v>
      </c>
      <c r="F169" s="85"/>
      <c r="G169" s="85"/>
      <c r="H169" s="85"/>
      <c r="I169" s="85"/>
      <c r="J169" s="7" t="s">
        <v>196</v>
      </c>
      <c r="K169" s="8">
        <v>850</v>
      </c>
      <c r="L169" s="9"/>
      <c r="M169" s="21" t="s">
        <v>198</v>
      </c>
      <c r="N169" s="11" t="s">
        <v>195</v>
      </c>
      <c r="O169" s="22">
        <v>3908.1</v>
      </c>
      <c r="P169" s="22">
        <v>714.1</v>
      </c>
      <c r="Q169" s="59">
        <f t="shared" si="4"/>
        <v>0.18272306235766742</v>
      </c>
      <c r="R169" s="20"/>
    </row>
    <row r="170" spans="1:21" ht="47.25" customHeight="1">
      <c r="A170" s="6"/>
      <c r="B170" s="55"/>
      <c r="C170" s="54"/>
      <c r="D170" s="54"/>
      <c r="E170" s="10"/>
      <c r="F170" s="54"/>
      <c r="G170" s="54"/>
      <c r="H170" s="54"/>
      <c r="I170" s="54"/>
      <c r="J170" s="7"/>
      <c r="K170" s="8"/>
      <c r="L170" s="9"/>
      <c r="M170" s="41" t="s">
        <v>245</v>
      </c>
      <c r="N170" s="42" t="s">
        <v>246</v>
      </c>
      <c r="O170" s="43">
        <f t="shared" ref="O170:P170" si="5">O171</f>
        <v>163.5</v>
      </c>
      <c r="P170" s="43">
        <f t="shared" si="5"/>
        <v>0</v>
      </c>
      <c r="Q170" s="58">
        <f t="shared" si="4"/>
        <v>0</v>
      </c>
      <c r="R170" s="20"/>
    </row>
    <row r="171" spans="1:21" ht="47.25" customHeight="1">
      <c r="A171" s="6"/>
      <c r="B171" s="55"/>
      <c r="C171" s="54"/>
      <c r="D171" s="54"/>
      <c r="E171" s="10"/>
      <c r="F171" s="54"/>
      <c r="G171" s="54"/>
      <c r="H171" s="54"/>
      <c r="I171" s="54"/>
      <c r="J171" s="7"/>
      <c r="K171" s="8"/>
      <c r="L171" s="9"/>
      <c r="M171" s="21" t="s">
        <v>308</v>
      </c>
      <c r="N171" s="11" t="s">
        <v>247</v>
      </c>
      <c r="O171" s="22">
        <v>163.5</v>
      </c>
      <c r="P171" s="22">
        <v>0</v>
      </c>
      <c r="Q171" s="59">
        <f t="shared" si="4"/>
        <v>0</v>
      </c>
      <c r="R171" s="20"/>
    </row>
    <row r="172" spans="1:21" s="28" customFormat="1" ht="60" customHeight="1">
      <c r="A172" s="23"/>
      <c r="B172" s="89" t="s">
        <v>24</v>
      </c>
      <c r="C172" s="89"/>
      <c r="D172" s="89"/>
      <c r="E172" s="32">
        <v>113</v>
      </c>
      <c r="F172" s="86"/>
      <c r="G172" s="86"/>
      <c r="H172" s="86"/>
      <c r="I172" s="86"/>
      <c r="J172" s="29" t="s">
        <v>194</v>
      </c>
      <c r="K172" s="30">
        <v>240</v>
      </c>
      <c r="L172" s="31"/>
      <c r="M172" s="24" t="s">
        <v>26</v>
      </c>
      <c r="N172" s="25" t="s">
        <v>25</v>
      </c>
      <c r="O172" s="26">
        <f>O173+O176</f>
        <v>1331.8</v>
      </c>
      <c r="P172" s="26">
        <f>P173+P176</f>
        <v>282.2</v>
      </c>
      <c r="Q172" s="57">
        <f t="shared" si="4"/>
        <v>0.2118936777293888</v>
      </c>
      <c r="R172" s="27"/>
      <c r="S172" s="34"/>
    </row>
    <row r="173" spans="1:21" s="46" customFormat="1" ht="20.25" customHeight="1">
      <c r="A173" s="36"/>
      <c r="B173" s="72"/>
      <c r="C173" s="72"/>
      <c r="D173" s="72"/>
      <c r="E173" s="37"/>
      <c r="F173" s="70"/>
      <c r="G173" s="70"/>
      <c r="H173" s="70"/>
      <c r="I173" s="70"/>
      <c r="J173" s="38"/>
      <c r="K173" s="39"/>
      <c r="L173" s="40"/>
      <c r="M173" s="41" t="s">
        <v>309</v>
      </c>
      <c r="N173" s="42" t="s">
        <v>310</v>
      </c>
      <c r="O173" s="43">
        <f>O174+O175</f>
        <v>1295.2</v>
      </c>
      <c r="P173" s="43">
        <f>P174+P175</f>
        <v>253.6</v>
      </c>
      <c r="Q173" s="58">
        <f t="shared" si="4"/>
        <v>0.1957998764669549</v>
      </c>
      <c r="R173" s="44"/>
      <c r="S173" s="45"/>
    </row>
    <row r="174" spans="1:21" ht="91.5" customHeight="1">
      <c r="A174" s="6"/>
      <c r="B174" s="73"/>
      <c r="C174" s="73"/>
      <c r="D174" s="73"/>
      <c r="E174" s="10"/>
      <c r="F174" s="71"/>
      <c r="G174" s="71"/>
      <c r="H174" s="71"/>
      <c r="I174" s="71"/>
      <c r="J174" s="7"/>
      <c r="K174" s="8"/>
      <c r="L174" s="9"/>
      <c r="M174" s="21" t="s">
        <v>311</v>
      </c>
      <c r="N174" s="11" t="s">
        <v>312</v>
      </c>
      <c r="O174" s="22">
        <v>1126.3</v>
      </c>
      <c r="P174" s="22">
        <v>248.2</v>
      </c>
      <c r="Q174" s="59">
        <f t="shared" si="4"/>
        <v>0.22036757524638195</v>
      </c>
      <c r="R174" s="20"/>
    </row>
    <row r="175" spans="1:21" ht="78.75" customHeight="1">
      <c r="A175" s="6"/>
      <c r="B175" s="73"/>
      <c r="C175" s="73"/>
      <c r="D175" s="73"/>
      <c r="E175" s="10"/>
      <c r="F175" s="71"/>
      <c r="G175" s="71"/>
      <c r="H175" s="71"/>
      <c r="I175" s="71"/>
      <c r="J175" s="7"/>
      <c r="K175" s="8"/>
      <c r="L175" s="9"/>
      <c r="M175" s="21" t="s">
        <v>314</v>
      </c>
      <c r="N175" s="11" t="s">
        <v>313</v>
      </c>
      <c r="O175" s="22">
        <v>168.9</v>
      </c>
      <c r="P175" s="22">
        <v>5.4</v>
      </c>
      <c r="Q175" s="59">
        <f t="shared" si="4"/>
        <v>3.1971580817051509E-2</v>
      </c>
      <c r="R175" s="20"/>
    </row>
    <row r="176" spans="1:21" s="46" customFormat="1" ht="21" customHeight="1">
      <c r="A176" s="36"/>
      <c r="B176" s="72"/>
      <c r="C176" s="72"/>
      <c r="D176" s="72"/>
      <c r="E176" s="37"/>
      <c r="F176" s="70"/>
      <c r="G176" s="70"/>
      <c r="H176" s="70"/>
      <c r="I176" s="70"/>
      <c r="J176" s="38"/>
      <c r="K176" s="39"/>
      <c r="L176" s="40"/>
      <c r="M176" s="41" t="s">
        <v>315</v>
      </c>
      <c r="N176" s="42" t="s">
        <v>316</v>
      </c>
      <c r="O176" s="43">
        <f>O177</f>
        <v>36.6</v>
      </c>
      <c r="P176" s="43">
        <f>P177</f>
        <v>28.6</v>
      </c>
      <c r="Q176" s="58">
        <f t="shared" si="4"/>
        <v>0.78142076502732238</v>
      </c>
      <c r="R176" s="44"/>
      <c r="S176" s="45"/>
    </row>
    <row r="177" spans="1:19" ht="59.25" customHeight="1">
      <c r="A177" s="6"/>
      <c r="B177" s="73"/>
      <c r="C177" s="73"/>
      <c r="D177" s="73"/>
      <c r="E177" s="10"/>
      <c r="F177" s="71"/>
      <c r="G177" s="71"/>
      <c r="H177" s="71"/>
      <c r="I177" s="71"/>
      <c r="J177" s="7"/>
      <c r="K177" s="8"/>
      <c r="L177" s="9"/>
      <c r="M177" s="21" t="s">
        <v>317</v>
      </c>
      <c r="N177" s="11" t="s">
        <v>318</v>
      </c>
      <c r="O177" s="22">
        <v>36.6</v>
      </c>
      <c r="P177" s="22">
        <v>28.6</v>
      </c>
      <c r="Q177" s="59">
        <f t="shared" si="4"/>
        <v>0.78142076502732238</v>
      </c>
      <c r="R177" s="20"/>
    </row>
    <row r="178" spans="1:19" s="28" customFormat="1" ht="60" customHeight="1">
      <c r="A178" s="23"/>
      <c r="B178" s="89" t="s">
        <v>175</v>
      </c>
      <c r="C178" s="89"/>
      <c r="D178" s="89"/>
      <c r="E178" s="32">
        <v>309</v>
      </c>
      <c r="F178" s="86"/>
      <c r="G178" s="86"/>
      <c r="H178" s="86"/>
      <c r="I178" s="86"/>
      <c r="J178" s="29" t="s">
        <v>173</v>
      </c>
      <c r="K178" s="30">
        <v>240</v>
      </c>
      <c r="L178" s="31"/>
      <c r="M178" s="24" t="s">
        <v>178</v>
      </c>
      <c r="N178" s="25" t="s">
        <v>177</v>
      </c>
      <c r="O178" s="26">
        <f>O179</f>
        <v>208</v>
      </c>
      <c r="P178" s="26">
        <f>P179</f>
        <v>0</v>
      </c>
      <c r="Q178" s="57">
        <f t="shared" si="4"/>
        <v>0</v>
      </c>
      <c r="R178" s="27"/>
      <c r="S178" s="34"/>
    </row>
    <row r="179" spans="1:19" s="46" customFormat="1" ht="31.5" customHeight="1">
      <c r="A179" s="36"/>
      <c r="B179" s="87" t="s">
        <v>174</v>
      </c>
      <c r="C179" s="87"/>
      <c r="D179" s="87"/>
      <c r="E179" s="37">
        <v>309</v>
      </c>
      <c r="F179" s="88"/>
      <c r="G179" s="88"/>
      <c r="H179" s="88"/>
      <c r="I179" s="88"/>
      <c r="J179" s="38" t="s">
        <v>173</v>
      </c>
      <c r="K179" s="39">
        <v>240</v>
      </c>
      <c r="L179" s="40"/>
      <c r="M179" s="41" t="s">
        <v>176</v>
      </c>
      <c r="N179" s="42" t="s">
        <v>475</v>
      </c>
      <c r="O179" s="43">
        <f>O180</f>
        <v>208</v>
      </c>
      <c r="P179" s="43">
        <f>P180</f>
        <v>0</v>
      </c>
      <c r="Q179" s="58">
        <f t="shared" si="4"/>
        <v>0</v>
      </c>
      <c r="R179" s="44"/>
      <c r="S179" s="45"/>
    </row>
    <row r="180" spans="1:19" ht="33.75" customHeight="1">
      <c r="A180" s="6"/>
      <c r="B180" s="84" t="s">
        <v>173</v>
      </c>
      <c r="C180" s="84"/>
      <c r="D180" s="84"/>
      <c r="E180" s="10">
        <v>309</v>
      </c>
      <c r="F180" s="85"/>
      <c r="G180" s="85"/>
      <c r="H180" s="85"/>
      <c r="I180" s="85"/>
      <c r="J180" s="7" t="s">
        <v>173</v>
      </c>
      <c r="K180" s="8">
        <v>240</v>
      </c>
      <c r="L180" s="9"/>
      <c r="M180" s="21" t="s">
        <v>476</v>
      </c>
      <c r="N180" s="11" t="s">
        <v>477</v>
      </c>
      <c r="O180" s="22">
        <v>208</v>
      </c>
      <c r="P180" s="22">
        <v>0</v>
      </c>
      <c r="Q180" s="59">
        <f t="shared" si="4"/>
        <v>0</v>
      </c>
      <c r="R180" s="20"/>
    </row>
    <row r="181" spans="1:19" s="28" customFormat="1" ht="30" customHeight="1">
      <c r="A181" s="23"/>
      <c r="B181" s="89" t="s">
        <v>182</v>
      </c>
      <c r="C181" s="89"/>
      <c r="D181" s="89"/>
      <c r="E181" s="32">
        <v>203</v>
      </c>
      <c r="F181" s="86"/>
      <c r="G181" s="86"/>
      <c r="H181" s="86"/>
      <c r="I181" s="86"/>
      <c r="J181" s="29" t="s">
        <v>180</v>
      </c>
      <c r="K181" s="30">
        <v>240</v>
      </c>
      <c r="L181" s="31"/>
      <c r="M181" s="24" t="s">
        <v>187</v>
      </c>
      <c r="N181" s="25" t="s">
        <v>186</v>
      </c>
      <c r="O181" s="26">
        <f>O182</f>
        <v>788</v>
      </c>
      <c r="P181" s="26">
        <f>P182</f>
        <v>216.6</v>
      </c>
      <c r="Q181" s="57">
        <f t="shared" si="4"/>
        <v>0.27487309644670049</v>
      </c>
      <c r="R181" s="27"/>
      <c r="S181" s="34"/>
    </row>
    <row r="182" spans="1:19" s="46" customFormat="1" ht="33" customHeight="1">
      <c r="A182" s="36"/>
      <c r="B182" s="87" t="s">
        <v>181</v>
      </c>
      <c r="C182" s="87"/>
      <c r="D182" s="87"/>
      <c r="E182" s="37">
        <v>203</v>
      </c>
      <c r="F182" s="88"/>
      <c r="G182" s="88"/>
      <c r="H182" s="88"/>
      <c r="I182" s="88"/>
      <c r="J182" s="38" t="s">
        <v>180</v>
      </c>
      <c r="K182" s="39">
        <v>240</v>
      </c>
      <c r="L182" s="40"/>
      <c r="M182" s="41" t="s">
        <v>185</v>
      </c>
      <c r="N182" s="42" t="s">
        <v>184</v>
      </c>
      <c r="O182" s="43">
        <f>O183</f>
        <v>788</v>
      </c>
      <c r="P182" s="43">
        <f>P183</f>
        <v>216.6</v>
      </c>
      <c r="Q182" s="58">
        <f t="shared" si="4"/>
        <v>0.27487309644670049</v>
      </c>
      <c r="R182" s="44"/>
      <c r="S182" s="45"/>
    </row>
    <row r="183" spans="1:19" ht="32.25" customHeight="1">
      <c r="A183" s="6"/>
      <c r="B183" s="84" t="s">
        <v>180</v>
      </c>
      <c r="C183" s="84"/>
      <c r="D183" s="84"/>
      <c r="E183" s="10">
        <v>203</v>
      </c>
      <c r="F183" s="85"/>
      <c r="G183" s="85"/>
      <c r="H183" s="85"/>
      <c r="I183" s="85"/>
      <c r="J183" s="7" t="s">
        <v>180</v>
      </c>
      <c r="K183" s="8">
        <v>240</v>
      </c>
      <c r="L183" s="9"/>
      <c r="M183" s="21" t="s">
        <v>183</v>
      </c>
      <c r="N183" s="11" t="s">
        <v>179</v>
      </c>
      <c r="O183" s="22">
        <v>788</v>
      </c>
      <c r="P183" s="22">
        <v>216.6</v>
      </c>
      <c r="Q183" s="59">
        <f t="shared" si="4"/>
        <v>0.27487309644670049</v>
      </c>
      <c r="R183" s="20"/>
    </row>
    <row r="184" spans="1:19" s="28" customFormat="1" ht="30.75" customHeight="1">
      <c r="A184" s="23"/>
      <c r="B184" s="89" t="s">
        <v>18</v>
      </c>
      <c r="C184" s="89"/>
      <c r="D184" s="89"/>
      <c r="E184" s="32">
        <v>1003</v>
      </c>
      <c r="F184" s="86"/>
      <c r="G184" s="86"/>
      <c r="H184" s="86"/>
      <c r="I184" s="86"/>
      <c r="J184" s="29" t="s">
        <v>40</v>
      </c>
      <c r="K184" s="30">
        <v>310</v>
      </c>
      <c r="L184" s="31"/>
      <c r="M184" s="24" t="s">
        <v>23</v>
      </c>
      <c r="N184" s="25" t="s">
        <v>478</v>
      </c>
      <c r="O184" s="26">
        <f>O185+O187</f>
        <v>600</v>
      </c>
      <c r="P184" s="26">
        <f>P185+P187</f>
        <v>0</v>
      </c>
      <c r="Q184" s="57">
        <f t="shared" si="4"/>
        <v>0</v>
      </c>
      <c r="R184" s="27"/>
      <c r="S184" s="34"/>
    </row>
    <row r="185" spans="1:19" s="46" customFormat="1" ht="19.5" customHeight="1">
      <c r="A185" s="36"/>
      <c r="B185" s="87" t="s">
        <v>17</v>
      </c>
      <c r="C185" s="87"/>
      <c r="D185" s="87"/>
      <c r="E185" s="37">
        <v>1006</v>
      </c>
      <c r="F185" s="88"/>
      <c r="G185" s="88"/>
      <c r="H185" s="88"/>
      <c r="I185" s="88"/>
      <c r="J185" s="38" t="s">
        <v>16</v>
      </c>
      <c r="K185" s="39">
        <v>630</v>
      </c>
      <c r="L185" s="40"/>
      <c r="M185" s="41" t="s">
        <v>21</v>
      </c>
      <c r="N185" s="42" t="s">
        <v>479</v>
      </c>
      <c r="O185" s="43">
        <f>O186</f>
        <v>550</v>
      </c>
      <c r="P185" s="43">
        <f>P186</f>
        <v>0</v>
      </c>
      <c r="Q185" s="58">
        <f t="shared" ref="Q185:Q195" si="6">P185/O185</f>
        <v>0</v>
      </c>
      <c r="R185" s="44"/>
      <c r="S185" s="45"/>
    </row>
    <row r="186" spans="1:19" ht="45.75" customHeight="1">
      <c r="A186" s="6"/>
      <c r="B186" s="84" t="s">
        <v>20</v>
      </c>
      <c r="C186" s="84"/>
      <c r="D186" s="84"/>
      <c r="E186" s="10">
        <v>1006</v>
      </c>
      <c r="F186" s="85"/>
      <c r="G186" s="85"/>
      <c r="H186" s="85"/>
      <c r="I186" s="85"/>
      <c r="J186" s="7" t="s">
        <v>20</v>
      </c>
      <c r="K186" s="8">
        <v>240</v>
      </c>
      <c r="L186" s="9"/>
      <c r="M186" s="21" t="s">
        <v>19</v>
      </c>
      <c r="N186" s="11" t="s">
        <v>480</v>
      </c>
      <c r="O186" s="22">
        <v>550</v>
      </c>
      <c r="P186" s="22">
        <v>0</v>
      </c>
      <c r="Q186" s="59">
        <f t="shared" si="6"/>
        <v>0</v>
      </c>
      <c r="R186" s="20"/>
    </row>
    <row r="187" spans="1:19" s="46" customFormat="1" ht="59.25" customHeight="1">
      <c r="A187" s="36"/>
      <c r="B187" s="72"/>
      <c r="C187" s="72"/>
      <c r="D187" s="72"/>
      <c r="E187" s="37"/>
      <c r="F187" s="70"/>
      <c r="G187" s="70"/>
      <c r="H187" s="70"/>
      <c r="I187" s="70"/>
      <c r="J187" s="38"/>
      <c r="K187" s="39"/>
      <c r="L187" s="40"/>
      <c r="M187" s="41" t="s">
        <v>481</v>
      </c>
      <c r="N187" s="42" t="s">
        <v>482</v>
      </c>
      <c r="O187" s="43">
        <f>O188+O189</f>
        <v>50</v>
      </c>
      <c r="P187" s="43">
        <f>P188+P189</f>
        <v>0</v>
      </c>
      <c r="Q187" s="58">
        <f t="shared" si="6"/>
        <v>0</v>
      </c>
      <c r="R187" s="44"/>
      <c r="S187" s="45"/>
    </row>
    <row r="188" spans="1:19" ht="108.75" customHeight="1">
      <c r="A188" s="6"/>
      <c r="B188" s="73"/>
      <c r="C188" s="73"/>
      <c r="D188" s="73"/>
      <c r="E188" s="10"/>
      <c r="F188" s="71"/>
      <c r="G188" s="71"/>
      <c r="H188" s="71"/>
      <c r="I188" s="71"/>
      <c r="J188" s="7"/>
      <c r="K188" s="8"/>
      <c r="L188" s="9"/>
      <c r="M188" s="21" t="s">
        <v>319</v>
      </c>
      <c r="N188" s="11" t="s">
        <v>483</v>
      </c>
      <c r="O188" s="22">
        <v>30</v>
      </c>
      <c r="P188" s="22">
        <v>0</v>
      </c>
      <c r="Q188" s="59">
        <f t="shared" si="6"/>
        <v>0</v>
      </c>
      <c r="R188" s="20"/>
    </row>
    <row r="189" spans="1:19" ht="62.25" customHeight="1">
      <c r="A189" s="6"/>
      <c r="B189" s="73"/>
      <c r="C189" s="73"/>
      <c r="D189" s="73"/>
      <c r="E189" s="10"/>
      <c r="F189" s="71"/>
      <c r="G189" s="71"/>
      <c r="H189" s="71"/>
      <c r="I189" s="71"/>
      <c r="J189" s="7"/>
      <c r="K189" s="8"/>
      <c r="L189" s="9"/>
      <c r="M189" s="21" t="s">
        <v>320</v>
      </c>
      <c r="N189" s="11" t="s">
        <v>484</v>
      </c>
      <c r="O189" s="22">
        <v>20</v>
      </c>
      <c r="P189" s="22">
        <v>0</v>
      </c>
      <c r="Q189" s="59">
        <f t="shared" si="6"/>
        <v>0</v>
      </c>
      <c r="R189" s="20"/>
    </row>
    <row r="190" spans="1:19" s="28" customFormat="1" ht="31.5" customHeight="1">
      <c r="A190" s="23"/>
      <c r="B190" s="89" t="s">
        <v>2</v>
      </c>
      <c r="C190" s="89"/>
      <c r="D190" s="89"/>
      <c r="E190" s="32">
        <v>1201</v>
      </c>
      <c r="F190" s="86"/>
      <c r="G190" s="86"/>
      <c r="H190" s="86"/>
      <c r="I190" s="86"/>
      <c r="J190" s="29" t="s">
        <v>3</v>
      </c>
      <c r="K190" s="30">
        <v>240</v>
      </c>
      <c r="L190" s="31"/>
      <c r="M190" s="24" t="s">
        <v>485</v>
      </c>
      <c r="N190" s="25" t="s">
        <v>22</v>
      </c>
      <c r="O190" s="26">
        <f>O191</f>
        <v>199.4</v>
      </c>
      <c r="P190" s="26">
        <f>P191</f>
        <v>116.7</v>
      </c>
      <c r="Q190" s="57">
        <f t="shared" si="6"/>
        <v>0.58525576730190576</v>
      </c>
      <c r="R190" s="27"/>
      <c r="S190" s="34"/>
    </row>
    <row r="191" spans="1:19" s="46" customFormat="1" ht="60" customHeight="1">
      <c r="A191" s="36"/>
      <c r="B191" s="87" t="s">
        <v>4</v>
      </c>
      <c r="C191" s="87"/>
      <c r="D191" s="87"/>
      <c r="E191" s="37">
        <v>1201</v>
      </c>
      <c r="F191" s="88"/>
      <c r="G191" s="88"/>
      <c r="H191" s="88"/>
      <c r="I191" s="88"/>
      <c r="J191" s="38" t="s">
        <v>3</v>
      </c>
      <c r="K191" s="39">
        <v>240</v>
      </c>
      <c r="L191" s="40"/>
      <c r="M191" s="21" t="s">
        <v>486</v>
      </c>
      <c r="N191" s="11" t="s">
        <v>487</v>
      </c>
      <c r="O191" s="22">
        <v>199.4</v>
      </c>
      <c r="P191" s="22">
        <v>116.7</v>
      </c>
      <c r="Q191" s="59">
        <f t="shared" si="6"/>
        <v>0.58525576730190576</v>
      </c>
      <c r="R191" s="44"/>
      <c r="S191" s="45"/>
    </row>
    <row r="192" spans="1:19" s="28" customFormat="1" ht="16.5" customHeight="1">
      <c r="A192" s="23"/>
      <c r="B192" s="89" t="s">
        <v>190</v>
      </c>
      <c r="C192" s="89"/>
      <c r="D192" s="89"/>
      <c r="E192" s="32">
        <v>111</v>
      </c>
      <c r="F192" s="86"/>
      <c r="G192" s="86"/>
      <c r="H192" s="86"/>
      <c r="I192" s="86"/>
      <c r="J192" s="29" t="s">
        <v>201</v>
      </c>
      <c r="K192" s="30">
        <v>870</v>
      </c>
      <c r="L192" s="31"/>
      <c r="M192" s="24" t="s">
        <v>193</v>
      </c>
      <c r="N192" s="25" t="s">
        <v>192</v>
      </c>
      <c r="O192" s="26">
        <f>O193+O194</f>
        <v>486</v>
      </c>
      <c r="P192" s="26">
        <f>P193+P194</f>
        <v>36</v>
      </c>
      <c r="Q192" s="57">
        <f t="shared" si="6"/>
        <v>7.407407407407407E-2</v>
      </c>
      <c r="R192" s="27"/>
      <c r="S192" s="34"/>
    </row>
    <row r="193" spans="1:254" ht="31.5" customHeight="1">
      <c r="A193" s="6"/>
      <c r="B193" s="84" t="s">
        <v>201</v>
      </c>
      <c r="C193" s="84"/>
      <c r="D193" s="84"/>
      <c r="E193" s="10">
        <v>111</v>
      </c>
      <c r="F193" s="85"/>
      <c r="G193" s="85"/>
      <c r="H193" s="85"/>
      <c r="I193" s="85"/>
      <c r="J193" s="7" t="s">
        <v>201</v>
      </c>
      <c r="K193" s="8">
        <v>870</v>
      </c>
      <c r="L193" s="9"/>
      <c r="M193" s="21" t="s">
        <v>202</v>
      </c>
      <c r="N193" s="11" t="s">
        <v>200</v>
      </c>
      <c r="O193" s="22">
        <v>450</v>
      </c>
      <c r="P193" s="22">
        <v>0</v>
      </c>
      <c r="Q193" s="59">
        <f t="shared" si="6"/>
        <v>0</v>
      </c>
      <c r="R193" s="20"/>
    </row>
    <row r="194" spans="1:254" ht="30.75" customHeight="1">
      <c r="A194" s="6"/>
      <c r="B194" s="84" t="s">
        <v>189</v>
      </c>
      <c r="C194" s="84"/>
      <c r="D194" s="84"/>
      <c r="E194" s="10">
        <v>113</v>
      </c>
      <c r="F194" s="85"/>
      <c r="G194" s="85"/>
      <c r="H194" s="85"/>
      <c r="I194" s="85"/>
      <c r="J194" s="7" t="s">
        <v>189</v>
      </c>
      <c r="K194" s="8">
        <v>850</v>
      </c>
      <c r="L194" s="9"/>
      <c r="M194" s="21" t="s">
        <v>191</v>
      </c>
      <c r="N194" s="11" t="s">
        <v>188</v>
      </c>
      <c r="O194" s="22">
        <v>36</v>
      </c>
      <c r="P194" s="22">
        <v>36</v>
      </c>
      <c r="Q194" s="59">
        <f t="shared" si="6"/>
        <v>1</v>
      </c>
      <c r="R194" s="20"/>
    </row>
    <row r="195" spans="1:254" ht="17.25" customHeight="1">
      <c r="A195" s="1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56" t="s">
        <v>1</v>
      </c>
      <c r="M195" s="94" t="s">
        <v>1</v>
      </c>
      <c r="N195" s="95"/>
      <c r="O195" s="61">
        <f>O6+O25+O64+O68+O76+O85+O93+O125+O131+O135+O140+O147+O152+O172+O178+O181+O184+O190+O192</f>
        <v>619120.6</v>
      </c>
      <c r="P195" s="61">
        <f>P6+P25+P64+P68+P76+P85+P93+P125+P131+P135+P140+P147+P152+P172+P178+P181+P184+P190+P192</f>
        <v>153382.90000000005</v>
      </c>
      <c r="Q195" s="57">
        <f t="shared" si="6"/>
        <v>0.24774316990906142</v>
      </c>
      <c r="R195" s="15"/>
      <c r="S195" s="35"/>
      <c r="T195" s="53"/>
    </row>
    <row r="196" spans="1:254" ht="12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3" t="s">
        <v>0</v>
      </c>
      <c r="M196" s="13" t="s">
        <v>0</v>
      </c>
      <c r="N196" s="13"/>
      <c r="O196" s="13"/>
      <c r="P196" s="13"/>
      <c r="Q196" s="13"/>
      <c r="R196" s="15"/>
    </row>
    <row r="197" spans="1:254" ht="12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3"/>
      <c r="M197" s="13"/>
      <c r="N197" s="13"/>
      <c r="O197" s="13"/>
      <c r="P197" s="13"/>
      <c r="Q197" s="13"/>
      <c r="R197" s="15"/>
    </row>
    <row r="198" spans="1:254" ht="12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3"/>
      <c r="M198" s="13"/>
      <c r="N198" s="13"/>
      <c r="O198" s="13"/>
      <c r="P198" s="13"/>
      <c r="Q198" s="13"/>
      <c r="R198" s="15"/>
    </row>
    <row r="199" spans="1:254" ht="12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3" t="s">
        <v>0</v>
      </c>
      <c r="M199" s="13" t="s">
        <v>0</v>
      </c>
      <c r="N199" s="13"/>
      <c r="O199" s="13"/>
      <c r="P199" s="13"/>
      <c r="Q199" s="13"/>
      <c r="R199" s="15"/>
    </row>
    <row r="200" spans="1:254" s="28" customFormat="1" ht="14.25" customHeight="1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7"/>
      <c r="M200" s="67" t="s">
        <v>253</v>
      </c>
      <c r="N200" s="67"/>
      <c r="O200" s="67"/>
      <c r="P200" s="91" t="s">
        <v>254</v>
      </c>
      <c r="Q200" s="91"/>
      <c r="R200" s="66"/>
      <c r="S200" s="34"/>
    </row>
    <row r="201" spans="1:254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4"/>
      <c r="M201" s="28"/>
      <c r="N201" s="14"/>
      <c r="O201" s="14"/>
      <c r="P201" s="14"/>
      <c r="Q201" s="14"/>
      <c r="R201" s="14"/>
      <c r="S201" s="15"/>
      <c r="T201" s="33"/>
    </row>
    <row r="202" spans="1:254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4"/>
      <c r="M202" s="28" t="s">
        <v>250</v>
      </c>
      <c r="N202" s="14"/>
      <c r="O202" s="14"/>
      <c r="P202" s="14"/>
      <c r="Q202" s="14"/>
      <c r="R202" s="14"/>
      <c r="S202" s="15"/>
      <c r="T202" s="33"/>
    </row>
    <row r="203" spans="1:254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4"/>
      <c r="M203" s="28" t="s">
        <v>251</v>
      </c>
      <c r="N203" s="14"/>
      <c r="O203" s="14"/>
      <c r="P203" s="92" t="s">
        <v>252</v>
      </c>
      <c r="Q203" s="92"/>
      <c r="R203" s="92"/>
      <c r="S203" s="15"/>
      <c r="T203" s="33"/>
    </row>
    <row r="204" spans="1:254" s="33" customFormat="1" ht="12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4"/>
      <c r="M204" s="14"/>
      <c r="N204" s="14"/>
      <c r="O204" s="14"/>
      <c r="P204" s="14"/>
      <c r="Q204" s="14"/>
      <c r="R204" s="15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6"/>
      <c r="HS204" s="16"/>
      <c r="HT204" s="16"/>
      <c r="HU204" s="16"/>
      <c r="HV204" s="16"/>
      <c r="HW204" s="16"/>
      <c r="HX204" s="16"/>
      <c r="HY204" s="16"/>
      <c r="HZ204" s="16"/>
      <c r="IA204" s="16"/>
      <c r="IB204" s="16"/>
      <c r="IC204" s="16"/>
      <c r="ID204" s="16"/>
      <c r="IE204" s="16"/>
      <c r="IF204" s="16"/>
      <c r="IG204" s="16"/>
      <c r="IH204" s="16"/>
      <c r="II204" s="16"/>
      <c r="IJ204" s="16"/>
      <c r="IK204" s="16"/>
      <c r="IL204" s="16"/>
      <c r="IM204" s="16"/>
      <c r="IN204" s="16"/>
      <c r="IO204" s="16"/>
      <c r="IP204" s="16"/>
      <c r="IQ204" s="16"/>
      <c r="IR204" s="16"/>
      <c r="IS204" s="16"/>
      <c r="IT204" s="16"/>
    </row>
    <row r="205" spans="1:254" s="33" customFormat="1" ht="12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4"/>
      <c r="M205" s="14"/>
      <c r="N205" s="14"/>
      <c r="O205" s="14"/>
      <c r="P205" s="14"/>
      <c r="Q205" s="14"/>
      <c r="R205" s="15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6"/>
      <c r="HS205" s="16"/>
      <c r="HT205" s="16"/>
      <c r="HU205" s="16"/>
      <c r="HV205" s="16"/>
      <c r="HW205" s="16"/>
      <c r="HX205" s="16"/>
      <c r="HY205" s="16"/>
      <c r="HZ205" s="16"/>
      <c r="IA205" s="16"/>
      <c r="IB205" s="16"/>
      <c r="IC205" s="16"/>
      <c r="ID205" s="16"/>
      <c r="IE205" s="16"/>
      <c r="IF205" s="16"/>
      <c r="IG205" s="16"/>
      <c r="IH205" s="16"/>
      <c r="II205" s="16"/>
      <c r="IJ205" s="16"/>
      <c r="IK205" s="16"/>
      <c r="IL205" s="16"/>
      <c r="IM205" s="16"/>
      <c r="IN205" s="16"/>
      <c r="IO205" s="16"/>
      <c r="IP205" s="16"/>
      <c r="IQ205" s="16"/>
      <c r="IR205" s="16"/>
      <c r="IS205" s="16"/>
      <c r="IT205" s="16"/>
    </row>
  </sheetData>
  <mergeCells count="185">
    <mergeCell ref="P200:Q200"/>
    <mergeCell ref="P203:R203"/>
    <mergeCell ref="L3:Q3"/>
    <mergeCell ref="F27:I27"/>
    <mergeCell ref="F164:I164"/>
    <mergeCell ref="F9:I9"/>
    <mergeCell ref="B12:D12"/>
    <mergeCell ref="F12:I12"/>
    <mergeCell ref="B184:D184"/>
    <mergeCell ref="F184:I184"/>
    <mergeCell ref="B16:D16"/>
    <mergeCell ref="F16:I16"/>
    <mergeCell ref="B24:D24"/>
    <mergeCell ref="F24:I24"/>
    <mergeCell ref="B62:D62"/>
    <mergeCell ref="F62:I62"/>
    <mergeCell ref="B163:D163"/>
    <mergeCell ref="F163:I163"/>
    <mergeCell ref="M195:N195"/>
    <mergeCell ref="B10:D10"/>
    <mergeCell ref="F10:I10"/>
    <mergeCell ref="B19:D19"/>
    <mergeCell ref="F43:I43"/>
    <mergeCell ref="B44:D44"/>
    <mergeCell ref="B43:D43"/>
    <mergeCell ref="B58:D58"/>
    <mergeCell ref="F58:I58"/>
    <mergeCell ref="B57:D57"/>
    <mergeCell ref="F57:I57"/>
    <mergeCell ref="B54:D54"/>
    <mergeCell ref="B14:D14"/>
    <mergeCell ref="F14:I14"/>
    <mergeCell ref="O1:Q1"/>
    <mergeCell ref="F36:I36"/>
    <mergeCell ref="B37:D37"/>
    <mergeCell ref="F37:I37"/>
    <mergeCell ref="B38:D38"/>
    <mergeCell ref="F38:I38"/>
    <mergeCell ref="B36:D36"/>
    <mergeCell ref="B79:D79"/>
    <mergeCell ref="F79:I79"/>
    <mergeCell ref="B72:D72"/>
    <mergeCell ref="F72:I72"/>
    <mergeCell ref="B73:D73"/>
    <mergeCell ref="F73:I73"/>
    <mergeCell ref="B76:D76"/>
    <mergeCell ref="F76:I76"/>
    <mergeCell ref="B63:D63"/>
    <mergeCell ref="B25:D25"/>
    <mergeCell ref="F25:I25"/>
    <mergeCell ref="B26:D26"/>
    <mergeCell ref="F26:I26"/>
    <mergeCell ref="B27:D27"/>
    <mergeCell ref="F46:I46"/>
    <mergeCell ref="B31:D31"/>
    <mergeCell ref="F31:I31"/>
    <mergeCell ref="F194:I194"/>
    <mergeCell ref="B165:D165"/>
    <mergeCell ref="F165:I165"/>
    <mergeCell ref="B166:D166"/>
    <mergeCell ref="F191:I191"/>
    <mergeCell ref="B185:D185"/>
    <mergeCell ref="F185:I185"/>
    <mergeCell ref="B186:D186"/>
    <mergeCell ref="F186:I186"/>
    <mergeCell ref="B194:D194"/>
    <mergeCell ref="B190:D190"/>
    <mergeCell ref="F190:I190"/>
    <mergeCell ref="B191:D191"/>
    <mergeCell ref="F192:I192"/>
    <mergeCell ref="F193:I193"/>
    <mergeCell ref="B192:D192"/>
    <mergeCell ref="B193:D193"/>
    <mergeCell ref="B23:D23"/>
    <mergeCell ref="F23:I23"/>
    <mergeCell ref="B77:D77"/>
    <mergeCell ref="B41:D41"/>
    <mergeCell ref="F41:I41"/>
    <mergeCell ref="B42:D42"/>
    <mergeCell ref="F42:I42"/>
    <mergeCell ref="B6:D6"/>
    <mergeCell ref="F6:I6"/>
    <mergeCell ref="B32:D32"/>
    <mergeCell ref="F32:I32"/>
    <mergeCell ref="B33:D33"/>
    <mergeCell ref="F33:I33"/>
    <mergeCell ref="B34:D34"/>
    <mergeCell ref="F34:I34"/>
    <mergeCell ref="F30:I30"/>
    <mergeCell ref="B71:D71"/>
    <mergeCell ref="F71:I71"/>
    <mergeCell ref="F28:I28"/>
    <mergeCell ref="B30:D30"/>
    <mergeCell ref="F63:I63"/>
    <mergeCell ref="B28:D28"/>
    <mergeCell ref="B70:D70"/>
    <mergeCell ref="F70:I70"/>
    <mergeCell ref="B7:D7"/>
    <mergeCell ref="F7:I7"/>
    <mergeCell ref="B8:D8"/>
    <mergeCell ref="F8:I8"/>
    <mergeCell ref="B9:D9"/>
    <mergeCell ref="B22:D22"/>
    <mergeCell ref="F22:I22"/>
    <mergeCell ref="B13:D13"/>
    <mergeCell ref="F13:I13"/>
    <mergeCell ref="B15:D15"/>
    <mergeCell ref="F15:I15"/>
    <mergeCell ref="F19:I19"/>
    <mergeCell ref="B20:D20"/>
    <mergeCell ref="F20:I20"/>
    <mergeCell ref="B17:D17"/>
    <mergeCell ref="F17:I17"/>
    <mergeCell ref="B18:D18"/>
    <mergeCell ref="F18:I18"/>
    <mergeCell ref="F21:I21"/>
    <mergeCell ref="B21:D21"/>
    <mergeCell ref="F54:I54"/>
    <mergeCell ref="F44:I44"/>
    <mergeCell ref="B45:D45"/>
    <mergeCell ref="F45:I45"/>
    <mergeCell ref="B46:D46"/>
    <mergeCell ref="B59:D59"/>
    <mergeCell ref="F59:I59"/>
    <mergeCell ref="B60:D60"/>
    <mergeCell ref="F60:I60"/>
    <mergeCell ref="B61:D61"/>
    <mergeCell ref="F61:I61"/>
    <mergeCell ref="B68:D68"/>
    <mergeCell ref="F68:I68"/>
    <mergeCell ref="B69:D69"/>
    <mergeCell ref="B83:D83"/>
    <mergeCell ref="F83:I83"/>
    <mergeCell ref="B80:D80"/>
    <mergeCell ref="F80:I80"/>
    <mergeCell ref="B81:D81"/>
    <mergeCell ref="F81:I81"/>
    <mergeCell ref="B82:D82"/>
    <mergeCell ref="F82:I82"/>
    <mergeCell ref="F77:I77"/>
    <mergeCell ref="B78:D78"/>
    <mergeCell ref="F78:I78"/>
    <mergeCell ref="F69:I69"/>
    <mergeCell ref="B156:D156"/>
    <mergeCell ref="F156:I156"/>
    <mergeCell ref="B157:D157"/>
    <mergeCell ref="F157:I157"/>
    <mergeCell ref="B158:D158"/>
    <mergeCell ref="F158:I158"/>
    <mergeCell ref="B152:D152"/>
    <mergeCell ref="F152:I152"/>
    <mergeCell ref="B153:D153"/>
    <mergeCell ref="F153:I153"/>
    <mergeCell ref="B154:D154"/>
    <mergeCell ref="F154:I154"/>
    <mergeCell ref="B162:D162"/>
    <mergeCell ref="F162:I162"/>
    <mergeCell ref="B159:D159"/>
    <mergeCell ref="F159:I159"/>
    <mergeCell ref="B160:D160"/>
    <mergeCell ref="F160:I160"/>
    <mergeCell ref="B161:D161"/>
    <mergeCell ref="F161:I161"/>
    <mergeCell ref="B172:D172"/>
    <mergeCell ref="F172:I172"/>
    <mergeCell ref="F166:I166"/>
    <mergeCell ref="B167:D167"/>
    <mergeCell ref="F167:I167"/>
    <mergeCell ref="B168:D168"/>
    <mergeCell ref="F168:I168"/>
    <mergeCell ref="B169:D169"/>
    <mergeCell ref="F169:I169"/>
    <mergeCell ref="B164:D164"/>
    <mergeCell ref="B183:D183"/>
    <mergeCell ref="F183:I183"/>
    <mergeCell ref="F178:I178"/>
    <mergeCell ref="B179:D179"/>
    <mergeCell ref="F179:I179"/>
    <mergeCell ref="B180:D180"/>
    <mergeCell ref="F180:I180"/>
    <mergeCell ref="B181:D181"/>
    <mergeCell ref="F181:I181"/>
    <mergeCell ref="B182:D182"/>
    <mergeCell ref="F182:I182"/>
    <mergeCell ref="B178:D178"/>
  </mergeCells>
  <pageMargins left="0.98425196850393704" right="0.39370078740157483" top="0.78740157480314965" bottom="0.39370078740157483" header="0.35433070866141736" footer="0.35433070866141736"/>
  <pageSetup paperSize="9" scale="77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Гапончик</dc:creator>
  <cp:lastModifiedBy>Петроченко</cp:lastModifiedBy>
  <cp:lastPrinted>2017-04-04T15:06:35Z</cp:lastPrinted>
  <dcterms:created xsi:type="dcterms:W3CDTF">2015-12-08T13:56:16Z</dcterms:created>
  <dcterms:modified xsi:type="dcterms:W3CDTF">2018-04-26T07:32:13Z</dcterms:modified>
</cp:coreProperties>
</file>